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undp.sharepoint.com/teams/ARG/programa/Documentos compartidos/Ambiente y Desarrollo Sostenible/PROYECTOS/EJECUCION/ARG-19-007-NDC/Documentos/3rd qtr 2024/"/>
    </mc:Choice>
  </mc:AlternateContent>
  <xr:revisionPtr revIDLastSave="0" documentId="8_{95DF1AAB-51FE-4EC6-B119-DFA1A34DEAE7}" xr6:coauthVersionLast="47" xr6:coauthVersionMax="47" xr10:uidLastSave="{00000000-0000-0000-0000-000000000000}"/>
  <bookViews>
    <workbookView xWindow="-120" yWindow="-16320" windowWidth="29040" windowHeight="15720" activeTab="2" xr2:uid="{28796EEB-1A7B-4C6C-87B0-5BCD1A68E2A5}"/>
  </bookViews>
  <sheets>
    <sheet name="Overview" sheetId="2" r:id="rId1"/>
    <sheet name="Climate Promise 2" sheetId="6" state="hidden" r:id="rId2"/>
    <sheet name="NDC SP " sheetId="3" r:id="rId3"/>
    <sheet name="Overview (Until Q4-2023)" sheetId="4" state="hidden" r:id="rId4"/>
    <sheet name="Dropdown" sheetId="1" state="hidden" r:id="rId5"/>
  </sheets>
  <externalReferences>
    <externalReference r:id="rId6"/>
  </externalReferences>
  <definedNames>
    <definedName name="_xlnm._FilterDatabase" localSheetId="2" hidden="1">'NDC SP '!$A$9:$AH$9</definedName>
    <definedName name="_Hlk94969997" localSheetId="2">#REF!</definedName>
    <definedName name="_Hlk94969997" localSheetId="0">#REF!</definedName>
    <definedName name="_Hlk94969997" localSheetId="3">#REF!</definedName>
    <definedName name="_Hlk94969997">#REF!</definedName>
    <definedName name="_xlnm.Print_Area" localSheetId="1">'Climate Promise 2'!$A$1:$BK$24</definedName>
    <definedName name="CategoryDashboard_DP" localSheetId="1">#REF!</definedName>
    <definedName name="CategoryDashboard_DP" localSheetId="2">#REF!</definedName>
    <definedName name="CategoryDashboard_DP" localSheetId="0">#REF!</definedName>
    <definedName name="CategoryDashboard_DP" localSheetId="3">#REF!</definedName>
    <definedName name="CategoryDashboard_DP">#REF!</definedName>
    <definedName name="DP_EndDate" localSheetId="1">#REF!</definedName>
    <definedName name="DP_EndDate" localSheetId="2">#REF!</definedName>
    <definedName name="DP_EndDate" localSheetId="0">#REF!</definedName>
    <definedName name="DP_EndDate" localSheetId="3">#REF!</definedName>
    <definedName name="DP_EndDate">#REF!</definedName>
    <definedName name="DP_StartDate" localSheetId="1">#REF!</definedName>
    <definedName name="DP_StartDate" localSheetId="2">#REF!</definedName>
    <definedName name="DP_StartDate" localSheetId="0">#REF!</definedName>
    <definedName name="DP_StartDate" localSheetId="3">#REF!</definedName>
    <definedName name="DP_StartDate">#REF!</definedName>
    <definedName name="LastWeekNum" localSheetId="1">#REF!</definedName>
    <definedName name="LastWeekNum" localSheetId="2">#REF!</definedName>
    <definedName name="LastWeekNum" localSheetId="0">#REF!</definedName>
    <definedName name="LastWeekNum" localSheetId="3">#REF!</definedName>
    <definedName name="LastWeekNum">#REF!</definedName>
    <definedName name="Outcome1" localSheetId="1">'[1]Baseline Survey'!#REF!</definedName>
    <definedName name="Outcome1">'[1]Baseline Survey'!#REF!</definedName>
    <definedName name="PlanNameByUser" localSheetId="1">#REF!</definedName>
    <definedName name="PlanNameByUser" localSheetId="2">#REF!</definedName>
    <definedName name="PlanNameByUser" localSheetId="0">#REF!</definedName>
    <definedName name="PlanNameByUser" localSheetId="3">#REF!</definedName>
    <definedName name="PlanNameByUser">#REF!</definedName>
    <definedName name="PlanStartDate" localSheetId="1">#REF!</definedName>
    <definedName name="PlanStartDate" localSheetId="2">#REF!</definedName>
    <definedName name="PlanStartDate" localSheetId="0">#REF!</definedName>
    <definedName name="PlanStartDate" localSheetId="3">#REF!</definedName>
    <definedName name="PlanStartDate">#REF!</definedName>
    <definedName name="PlanStartWeek" localSheetId="1">#REF!</definedName>
    <definedName name="PlanStartWeek" localSheetId="2">#REF!</definedName>
    <definedName name="PlanStartWeek" localSheetId="0">#REF!</definedName>
    <definedName name="PlanStartWeek" localSheetId="3">#REF!</definedName>
    <definedName name="PlanStartWeek">#REF!</definedName>
    <definedName name="Region">'[1]Drop-down'!$E$2:$E$6</definedName>
    <definedName name="StatusSummaryGraph_DP" localSheetId="1">#REF!</definedName>
    <definedName name="StatusSummaryGraph_DP" localSheetId="2">#REF!</definedName>
    <definedName name="StatusSummaryGraph_DP" localSheetId="0">#REF!</definedName>
    <definedName name="StatusSummaryGraph_DP" localSheetId="3">#REF!</definedName>
    <definedName name="StatusSummaryGraph_DP">#REF!</definedName>
    <definedName name="WP_EndWeek" localSheetId="1">#REF!</definedName>
    <definedName name="WP_EndWeek" localSheetId="2">#REF!</definedName>
    <definedName name="WP_EndWeek" localSheetId="0">#REF!</definedName>
    <definedName name="WP_EndWeek" localSheetId="3">#REF!</definedName>
    <definedName name="WP_EndWeek">#REF!</definedName>
    <definedName name="WP_StartWeek" localSheetId="1">#REF!</definedName>
    <definedName name="WP_StartWeek" localSheetId="2">#REF!</definedName>
    <definedName name="WP_StartWeek" localSheetId="0">#REF!</definedName>
    <definedName name="WP_StartWeek" localSheetId="3">#REF!</definedName>
    <definedName name="WP_StartWeek">#REF!</definedName>
    <definedName name="Z_E5525B73_34DC_4A99_A5F6_2D3CAF3E2EAB_.wvu.PrintArea" localSheetId="1" hidden="1">'Climate Promise 2'!$A$1:$BK$24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L1" i="6" l="1" a="1"/>
  <c r="BL1" i="6" s="1"/>
  <c r="AP5" i="6"/>
  <c r="AP6" i="6"/>
  <c r="AP7" i="6"/>
  <c r="AP8" i="6"/>
  <c r="AP9" i="6"/>
  <c r="AP10" i="6"/>
  <c r="AP11" i="6"/>
  <c r="AP12" i="6"/>
  <c r="AP13" i="6"/>
  <c r="AP14" i="6"/>
  <c r="AP15" i="6"/>
  <c r="AP16" i="6"/>
  <c r="AP17" i="6"/>
  <c r="AP18" i="6"/>
  <c r="AP19" i="6"/>
  <c r="AP20" i="6"/>
  <c r="AP21" i="6"/>
  <c r="AP22" i="6"/>
  <c r="AP23" i="6"/>
  <c r="AP24" i="6"/>
  <c r="AP4" i="6"/>
  <c r="AO5" i="6"/>
  <c r="AO6" i="6"/>
  <c r="AO7" i="6"/>
  <c r="AO8" i="6"/>
  <c r="AO9" i="6"/>
  <c r="AO10" i="6"/>
  <c r="AO11" i="6"/>
  <c r="AO12" i="6"/>
  <c r="AO13" i="6"/>
  <c r="AO14" i="6"/>
  <c r="AO15" i="6"/>
  <c r="AO16" i="6"/>
  <c r="AO17" i="6"/>
  <c r="AO18" i="6"/>
  <c r="AO19" i="6"/>
  <c r="AO20" i="6"/>
  <c r="AO21" i="6"/>
  <c r="AO22" i="6"/>
  <c r="AO23" i="6"/>
  <c r="AO24" i="6"/>
  <c r="AO4" i="6"/>
  <c r="AA13" i="6"/>
  <c r="X25" i="6"/>
  <c r="Y25" i="6"/>
  <c r="W25" i="6"/>
  <c r="AA6" i="6"/>
  <c r="AA10" i="6"/>
  <c r="AA20" i="6"/>
  <c r="Z5" i="6"/>
  <c r="AA5" i="6" s="1"/>
  <c r="Z6" i="6"/>
  <c r="Z7" i="6"/>
  <c r="AA7" i="6" s="1"/>
  <c r="Z8" i="6"/>
  <c r="AA8" i="6" s="1"/>
  <c r="Z9" i="6"/>
  <c r="AA9" i="6" s="1"/>
  <c r="Z10" i="6"/>
  <c r="Z11" i="6"/>
  <c r="Z12" i="6"/>
  <c r="AA12" i="6" s="1"/>
  <c r="Z13" i="6"/>
  <c r="Z14" i="6"/>
  <c r="AA14" i="6" s="1"/>
  <c r="Z15" i="6"/>
  <c r="AA15" i="6" s="1"/>
  <c r="Z16" i="6"/>
  <c r="AA16" i="6" s="1"/>
  <c r="Z17" i="6"/>
  <c r="AA17" i="6" s="1"/>
  <c r="Z18" i="6"/>
  <c r="AA18" i="6" s="1"/>
  <c r="Z19" i="6"/>
  <c r="AA19" i="6" s="1"/>
  <c r="Z20" i="6"/>
  <c r="Z21" i="6"/>
  <c r="AA21" i="6" s="1"/>
  <c r="Z22" i="6"/>
  <c r="Z23" i="6"/>
  <c r="Z24" i="6"/>
  <c r="AA24" i="6" s="1"/>
  <c r="Z4" i="6"/>
  <c r="H23" i="6"/>
  <c r="H28" i="6" s="1"/>
  <c r="H22" i="6"/>
  <c r="H25" i="6" s="1"/>
  <c r="G14" i="6"/>
  <c r="G15" i="6" s="1"/>
  <c r="H11" i="6"/>
  <c r="AA11" i="6" s="1"/>
  <c r="H10" i="6"/>
  <c r="H4" i="6"/>
  <c r="AA4" i="6" s="1"/>
  <c r="BL32" i="6" l="1"/>
  <c r="BL16" i="6"/>
  <c r="BL31" i="6"/>
  <c r="BL7" i="6"/>
  <c r="BL30" i="6"/>
  <c r="BL6" i="6"/>
  <c r="BL21" i="6"/>
  <c r="BL5" i="6"/>
  <c r="BL28" i="6"/>
  <c r="BL20" i="6"/>
  <c r="BL12" i="6"/>
  <c r="BL4" i="6"/>
  <c r="BL24" i="6"/>
  <c r="BL8" i="6"/>
  <c r="BL23" i="6"/>
  <c r="BL14" i="6"/>
  <c r="BL29" i="6"/>
  <c r="BL13" i="6"/>
  <c r="BL35" i="6"/>
  <c r="BL27" i="6"/>
  <c r="BL19" i="6"/>
  <c r="BL11" i="6"/>
  <c r="BL3" i="6"/>
  <c r="BL15" i="6"/>
  <c r="BL22" i="6"/>
  <c r="BL34" i="6"/>
  <c r="BL26" i="6"/>
  <c r="BL18" i="6"/>
  <c r="BL10" i="6"/>
  <c r="BL2" i="6"/>
  <c r="BL33" i="6"/>
  <c r="BL25" i="6"/>
  <c r="BL17" i="6"/>
  <c r="BL9" i="6"/>
  <c r="AA23" i="6"/>
  <c r="AA22" i="6"/>
  <c r="AA25" i="6" s="1"/>
  <c r="Z25" i="6"/>
  <c r="H26" i="6"/>
  <c r="H27" i="6" s="1"/>
  <c r="I25" i="6"/>
  <c r="H29" i="6"/>
  <c r="H30" i="6" s="1"/>
  <c r="H3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tc={28BB62AB-B787-49E7-A1B8-CF742EEE0E2C}</author>
  </authors>
  <commentList>
    <comment ref="M16" authorId="0" shapeId="0" xr:uid="{28BB62AB-B787-49E7-A1B8-CF742EEE0E2C}">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@Fernando Raul Andrade Henao when will the communication strategy and plan be developed ?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tc={FB912B56-9A75-4AE2-9059-7C5466C5A9B9}</author>
  </authors>
  <commentList>
    <comment ref="C13" authorId="0" shapeId="0" xr:uid="{FB912B56-9A75-4AE2-9059-7C5466C5A9B9}">
      <text>
        <t>[Comentario encadenado]
Su versión de Excel le permite leer este comentario encadenado; sin embargo, las ediciones que se apliquen se quitarán si el archivo se abre en una versión más reciente de Excel. Más información: https://go.microsoft.com/fwlink/?linkid=870924
Comentario:
    * Policy measures include inclusive governance, financing mechanisms and institutional capacities.</t>
      </text>
    </comment>
  </commentList>
</comments>
</file>

<file path=xl/sharedStrings.xml><?xml version="1.0" encoding="utf-8"?>
<sst xmlns="http://schemas.openxmlformats.org/spreadsheetml/2006/main" count="1020" uniqueCount="488">
  <si>
    <r>
      <t xml:space="preserve">           
</t>
    </r>
    <r>
      <rPr>
        <b/>
        <u/>
        <sz val="18"/>
        <rFont val="Calibri"/>
        <family val="2"/>
        <scheme val="minor"/>
      </rPr>
      <t>UNDP'S CLIMATE PROMISE: FROM PLEDGE TO IMPACT</t>
    </r>
    <r>
      <rPr>
        <b/>
        <sz val="18"/>
        <rFont val="Calibri"/>
        <family val="2"/>
        <scheme val="minor"/>
      </rPr>
      <t xml:space="preserve">
</t>
    </r>
    <r>
      <rPr>
        <b/>
        <sz val="18"/>
        <color rgb="FF00B0F0"/>
        <rFont val="Calibri"/>
        <family val="2"/>
        <scheme val="minor"/>
      </rPr>
      <t>PROGRESS REPORT: OVERVIEW</t>
    </r>
  </si>
  <si>
    <t>Q1-2024 PROGRESS: For reference- DO NOT UPDATE</t>
  </si>
  <si>
    <t>Q2-2024 PROGRESS: For reference- DO NOT UPDATE</t>
  </si>
  <si>
    <t>ENTER Q3-2024 PROGRESS REPORT HERE</t>
  </si>
  <si>
    <t>Reporting Guidance</t>
  </si>
  <si>
    <t>Reporting Deadline</t>
  </si>
  <si>
    <t>04/19/2024</t>
  </si>
  <si>
    <t>What should be reported</t>
  </si>
  <si>
    <t>Quarterly advances in the activities of the Proyect related to the National Climate Change Cabinet, advances in the elaboration of the Climate Change Response Plans of the provinces, trainings for provinces and municipalities, and activities with the private sector.</t>
  </si>
  <si>
    <t>Overview</t>
  </si>
  <si>
    <t>Country name</t>
  </si>
  <si>
    <t>ARGENTINA</t>
  </si>
  <si>
    <t xml:space="preserve">Project ID/Output ID - CP2 (other fundings)
</t>
  </si>
  <si>
    <t xml:space="preserve">Project ID/Output ID - NDCSP
</t>
  </si>
  <si>
    <t>115365/113007</t>
  </si>
  <si>
    <t>NDC related Enabling Action or Output in CO Integrated Work Plan -CP2</t>
  </si>
  <si>
    <t>The Undersecretariat of Environment (former Ministry of Environment and Sustainable Development) can implement and follow up the climate action agenda, contributing to the achievement of the Paris Agreement, the Sendai Framework, and the commitments undertaken at the international level, promoting intersectionality, gender equality and intergenerational equity</t>
  </si>
  <si>
    <t>NDC-related output from Country Programme Document</t>
  </si>
  <si>
    <t>Output 3.2: Mechanisms and tools to support financial strategies and budget allocations for the transition of key economic sectors towards green and climate-resilient development.</t>
  </si>
  <si>
    <t>Strategic Plan Indicator(s)</t>
  </si>
  <si>
    <t>1.1.2 Number of countries that have policy measures  in place to enable the enhancement and/or implementation of Nationally Determined Contributions under the Paris Agreement
4.2.1 Number of people directly benefitting from mechanisms for biodiversity, water, oceans, and climate solutions funded by public and/or private sector resources
1.1.1 Number of countries that have development plans and budgets that integrate intergovernmentally-agreed frameworks across the whole-of-government:
•	2030 Agenda for Sustainable Development
•	Paris Agreement
•	Beijing Declaration and Platform for Action
•	SAMOA Pathway
•	Istanbul Programme of Action for the Least Developed Countries 
•	Vienna Programme of Action for Landlocked Developing Countries
•	African Union Agenda 2063</t>
  </si>
  <si>
    <t>Report completion</t>
  </si>
  <si>
    <t>Report completed by</t>
  </si>
  <si>
    <t>Carolina Robles</t>
  </si>
  <si>
    <t>Matias Mottet/Carolina Robles</t>
  </si>
  <si>
    <r>
      <t xml:space="preserve">Status </t>
    </r>
    <r>
      <rPr>
        <sz val="11"/>
        <color theme="5" tint="-0.249977111117893"/>
        <rFont val="Calibri"/>
        <family val="2"/>
        <scheme val="minor"/>
      </rPr>
      <t>(select  "completed" to confirm CO submission)</t>
    </r>
  </si>
  <si>
    <t>Completed</t>
  </si>
  <si>
    <t xml:space="preserve">Report reviewed by </t>
  </si>
  <si>
    <t>Fernando Andrade</t>
  </si>
  <si>
    <t>Lorenzo Eguren</t>
  </si>
  <si>
    <r>
      <t xml:space="preserve">Status </t>
    </r>
    <r>
      <rPr>
        <sz val="11"/>
        <color theme="5" tint="-0.249977111117893"/>
        <rFont val="Calibri"/>
        <family val="2"/>
        <scheme val="minor"/>
      </rPr>
      <t>(select  "completed" to confirm quality assurance of report)</t>
    </r>
  </si>
  <si>
    <t xml:space="preserve">Overall Progress update </t>
  </si>
  <si>
    <r>
      <t xml:space="preserve">Progress Headline
</t>
    </r>
    <r>
      <rPr>
        <sz val="10"/>
        <color rgb="FF000000"/>
        <rFont val="Calibri"/>
        <family val="2"/>
      </rPr>
      <t xml:space="preserve">(example: During this past quarter, the project has supported the country put in place a functioning coordination mechanism and mobilize the necessary technical capacity to undertake the activities in the work plan. Several stakeholder consultations took place to kickstart the NDC implementation Plan. A draft plan is expected next month. The capacity assessment for Article 6 readiness is in full speed. The review of the regulatory framework was completed this quarter. Etc.) </t>
    </r>
    <r>
      <rPr>
        <b/>
        <sz val="11"/>
        <color rgb="FF000000"/>
        <rFont val="Calibri"/>
        <family val="2"/>
      </rPr>
      <t xml:space="preserve">
</t>
    </r>
    <r>
      <rPr>
        <sz val="11"/>
        <color theme="5" tint="-0.249977111117893"/>
        <rFont val="Calibri"/>
        <family val="2"/>
      </rPr>
      <t>Please provide a paragraph summaring key activities during this quarter</t>
    </r>
  </si>
  <si>
    <t xml:space="preserve">In the first quarter of 2024 activities were influenced by the change of government structure at the national level and in most of the provinces, and by the appointment of new authorities. This change in the different public agencies implied changes in hierarchies, functions and budgets. In this sense, the governance structure of the NDC Support Project was also modified because the Ministry of Environment and Sustainable Development became an Undersecretariat of Environment under the Ministry of the Interior.
In this context, during the period the activities were aimed at disseminating the lines of work and projects in order to gradually operationalize the work networks and activities of the National Climate Change Cabinet. On the other hand, continuity has been given to the consultancies under development, which provide inputs for climate planning to be implemented in the following months.  
Among the activities carried out, the following stand out: 
- Bilateral meetings held between provincial governments and the new authorities of the current Undersecretariat of the Environment to continue working together on climate issues. 
- The planning of the first provincial articulation meeting of the National Cabinet on Climate Change to be held in May. 
- The continuity of the evaluation of new versions of Climate Change Response Plans submitted by the provinces within the framework of the validation process being carried out by the National Directorate of Climate Change.
- Within the framework of the National Climate Change Cabinet, together with the Sustainable Industry Directorate of the Undersecretariat of Industrial Policy of the Industry and Commerce Secretariat of the Ministry of Economy he organization of a workshop with chambers in order to start a process of review and definition of instruments to implement the measures of the National Climate Change Adaptation and Mitigation Plan presented in 2022. 
- As part of project formulation, the adaptation work team developed a multi-criteria analysis tool aimed at prioritizing value chains of the main agricultural activities and relevant stakeholders in the Norte Grande region (NEA and NOA), which was consulted and validated with different research institutions and non-governmental organizations with experience in the field. Next month the tool will be available.
- Regarding the National Climate Change Adaptation and Mitigation Plan, progress has been made on the structure and methodology of the progress report on the implementation of the measures. It is in draft form for validation with the different bodies of the National Climate Change Cabinet.  
- The final report "Defining the loss and damage assessment mechanism" was published in March in the Environmental Information Center (CIAM). It establishes conceptual definitions, objectives, scope and a work plan. https://ciam.ambiente.gob.ar/images/uploaded/recursos/526/Mecanismo%20de%20P%C3%A9rdidas%20y%20Da%C3%B1os%20-%20Informe%202023%20y%20hoja%C2%A0de%C2%A0ruta.pdf
- Two consultancies are under development 1) Development of a proposal and roadmap to incorporate water security at the national level in the adaptation component of the Long Term Strategy, identifying the Long-Term Strategy, identifying methodological aspects for its design and specific information needs.
2) Development of the monitoring system component associated with the instrumental communication axis for awareness and cultural change of the Long Term Strategy and the associated goals of the National Climate Change Adaptation and Mitigation Plan, in order to follow up on the perception and social involvement in climate change issues.
</t>
  </si>
  <si>
    <t>The National Climate Change Cabinet (GNCC), as the coordinating body for the development of climate policies, actions and instruments at the national level, is not operational, since the approval by national decree of the complete structure of the National State is pending.  
Among the activities carried out in the period, the following stand out:
- The new versions of the Climate Change Response Plans submitted by the provinces continued to be evaluated within the framework of the validation process being carried out by the National Directorate of Climate Change. As part of the process, meetings were held with the provincial teams to provide feedback on the draft plans and technical assistance in the development of their components. 
- First meeting and provincial articulation workshop on May 30 in the City of Buenos Aires. UNDP authorities, national authorities and provincial climate change focal points participated. The subnational teams prioritized lines of action and support needs to finalize and implement the provincial climate change respose plans. The results constitute an input for planning for the 2024-2025 period and will be reviewed and expanded during the first meeting of the Provincial Articulation Board this year. Link: https://drive.google.com/file/d/1rtlQej90kZ7sBf2qMuIkFzP9Hawdpemy/view?usp=sharing 
- Meetings to coordinate the provincial climate change response plans of the provinces of Jujuy and La Pampa with pilot projects financed by the Euro Climate Action 3 Program for the development of an index of social vulnerability to disasters at the municipal level.  
- Progress has been made in the interviews with the various officials responsible for implementing the measures of the National Climate Change Adaptation and Mitigation Plan to survey the status of the situation in order to update the Plan's progress report.  These meetings are necessary to validate and update information due to changes in the personnel of the different ministries.</t>
  </si>
  <si>
    <r>
      <t xml:space="preserve">Partnerships/Stakeholder Engagement 
</t>
    </r>
    <r>
      <rPr>
        <sz val="11"/>
        <color theme="5"/>
        <rFont val="Calibri"/>
        <family val="2"/>
        <scheme val="minor"/>
      </rPr>
      <t>Please indicate the partnerships and stakeholder engaemnet with a focus on   
(i)  ministries and government agencies (at national and subnational level)
 (ii) UN Agencies and Development Partners  
(iii) Private Sector, Civil Society, Academia and other</t>
    </r>
  </si>
  <si>
    <t xml:space="preserve">The National Climate Change Cabinet (NCCC) includes focal points and national authorities from 18 ministries and secretariats of the National Government. In addition, 24 focal points represent each of the country's provincial jurisdictions. All of them constitute the Climate Change Commission of the Federal Council of the Environment,  which participates periodically through the provincial articulation roundtable of the NGCC. Meetings are held annually at each of the ministerial, focal point, provincial articulation tables and working group tables.  
In addition, representatives of environmental organizations, trade unions, representatives of Indigenous Peoples, universities, academic and business entities, experts and representatives of political parties make up the External Advisory Council (EAC). It was created by Law No. 27,520 in Article 12. The recommendations and proposals on climate policy plans, instruments and actions of the EAC are of mandatory consideration for the NCCC.
The current government structure is operational, although the formal designation of areas at the Directorate level has not yet been completed. For this reason, no progress has been made in holding NGCC and EAC meetings, since the ministerial and provincial focal points must first be designated and the EAC members from the different sectors reconfirmed. These are scheduled for the next quarter. 
In terms of interaction with UN Agencies, the NDC Support project establishes synergies in terms of human resources, actions and products with other projects under the Undersecretariat for the Environment, such as CBIT, Elaboration of Biennial Transparency Reports and Fourth National Communication (BTR&amp;NCP)-UNEP, GEF Housing, GEF Cities and CAEP. 
</t>
  </si>
  <si>
    <t xml:space="preserve">The National Climate Change Cabinet (NCCC) includes focal points and national authorities from 18 ministries and secretariats of the National Government. In addition, 24 focal points represent each of the country's provincial jurisdictions. All of them constitute the Climate Change Commission of the Federal Council of the Environment,  which participates periodically through the provincial articulation roundtable of the NGCC. Meetings are held annually at each of the ministerial, focal point, provincial articulation tables and working group tables.  
In addition, representatives of environmental organizations, trade unions, representatives of Indigenous Peoples, universities, academic and business entities, experts and representatives of political parties make up the External Advisory Council (EAC). It was created by Law No. 27,520 in Article 12. The recommendations and proposals on climate policy plans, instruments and actions of the EAC are of mandatory consideration for the NCCC.
The current governmental structure is formed up to the hierarchical level of Undersecretary. It has not been completed with the formal designation of areas at the Directorate level. For this reason, no progress has been made in holding the NGCC and EAC meetings, as the ministerial and provincial focal points must first be designated and the EAC members from the different sectors reconfirmed.   
In terms of interaction with UN Agencies, the NDC Support project establishes synergies in terms of human resources, actions and products with other projects under the Undersecretariat for the Environment, such as CBIT, Elaboration of Biennial Transparency Reports and Fourth National Communication (BTR&amp;NCP)-UNEP, GEF Housing, GEF Cities and CAEP. 
</t>
  </si>
  <si>
    <r>
      <t xml:space="preserve">Social Inclusion and Gender Equality
</t>
    </r>
    <r>
      <rPr>
        <sz val="11"/>
        <color theme="5" tint="-0.249977111117893"/>
        <rFont val="Calibri"/>
        <family val="2"/>
        <scheme val="minor"/>
      </rPr>
      <t>Please indicate key outputs/products and/or results achieved related to gender equality and social inclusivity. Please provide additional details in the G and H columns of the Climate Promise 2 tab. For countries receiving UK DEFRA support, please highlight engagement with Indigenous Peoples and Local Communities.</t>
    </r>
  </si>
  <si>
    <t xml:space="preserve">Sectoral guides on the gender and diversity perspective in Argentina's climate policy and the National Strategy on Gender, Diversity and Climate Change (ENGDyCC) 2023-2030 that were developed in 2023 continue to be available, providing tools, recommendations and guidelines for the different areas of government to work on the issue. 
 https://www.argentina.gob.ar/ambiente/cambio-climatico/gabinete-nacional-de-cambio-climatico/generos-y-diversidad
https://drive.google.com/file/d/1uauAGyy4ceaJYQyDYlUhZjy42U3luY2T/view?usp=drive_link
During the period, using these guidelines as a basis, progress is being made in advising work teams to include the gender perspective in the development of climate project ideas. </t>
  </si>
  <si>
    <t>The sectoral guides on the gender and diversity perspective in Argentina's climate policy and the National Strategy on Gender, Diversity and Climate Change (ENGDyCC) 2023-2030, prepared in 2023, which provide tools, recommendations and guidelines for the different areas of government to work on the issue, are available. 
 https://www.argentina.gob.ar/ambiente/cambio-climatico/gabinete-nacional-de-cambio-climatico/generos-y-diversidad
https://drive.google.com/file/d/1uauAGyy4ceaJYQyDYlUhZjy42U3luY2T/view?usp=drive_link
During the workshop with the provincial climate change focal points on May 30, social participation and inclusion was one of the topics addressed as challenges. The Province of La Pampa and the City of Buenos Aires presented successful experiences for the involvement of young people, the elderly people and vulnerable neighborhoods. The need to learn about methodologies for the process of consultation and participation of indigenous peoples was highlighted.  The provinces expect to coordinate with the National Institute of Indigenous Affairs (INAI) in the near future to address this issue.
The provinces also pointed out the need to analyze their adaptation and mitigation measures in their Response Plans from a gender perspective.</t>
  </si>
  <si>
    <t>Project management</t>
  </si>
  <si>
    <r>
      <rPr>
        <b/>
        <sz val="11"/>
        <rFont val="Calibri"/>
        <family val="2"/>
        <scheme val="minor"/>
      </rPr>
      <t>Governance</t>
    </r>
    <r>
      <rPr>
        <b/>
        <sz val="11"/>
        <color theme="5" tint="-0.249977111117893"/>
        <rFont val="Calibri"/>
        <family val="2"/>
        <scheme val="minor"/>
      </rPr>
      <t xml:space="preserve">
</t>
    </r>
    <r>
      <rPr>
        <sz val="11"/>
        <color theme="5" tint="-0.249977111117893"/>
        <rFont val="Calibri"/>
        <family val="2"/>
        <scheme val="minor"/>
      </rPr>
      <t xml:space="preserve">
For each workstream (CP2/NDC SP/JSB), please provide any updates on the latest steering committee/project board decisions that significantly affect project implementation (extension, significant change to workplan, change in key project management positions etc.)</t>
    </r>
  </si>
  <si>
    <t xml:space="preserve">The project document is currently being revised to version "E", reflecting the change in the governance structure of the project. The Ministry of the Interior is now the National Project Director and the Undersecretariat of the Environment (former Ministry of Environment and Sustainable Development), now under the Ministry of the Interior, will be in charge of the technical coordination of the project. 
Within this framework, the extension of the project until July 2024 is in the process of being approved. Regarding funds, the period for execution of the BMUB funds - Federal Ministry of the Environment, Nature Conservation, Nuclear Safety and Consumer Protection of Germany has ended and the NDC Partnership fund will operate in June for commitments prior to March 31.
It should be noted that during the period, the parties of the Project Board met to provide information on the status and needs to the new authorities. 
</t>
  </si>
  <si>
    <t xml:space="preserve">The revision of version "E" of the project document -PRODOC has been completed. The project was extended until July 2024. The project is currently in the process of being closed. The administrative procedures are expected to be completed by the end of the year.   </t>
  </si>
  <si>
    <r>
      <t xml:space="preserve">[Programme] Risks-(Q2/Q4)
</t>
    </r>
    <r>
      <rPr>
        <sz val="11"/>
        <color theme="5" tint="-0.249977111117893"/>
        <rFont val="Calibri"/>
        <family val="2"/>
        <scheme val="minor"/>
      </rPr>
      <t xml:space="preserve">For each workstream (CP2/NDC SP), please identify (up to 3) probable future risks at the project and partnership level and include potential strategies to mitigate/treat them. </t>
    </r>
  </si>
  <si>
    <t xml:space="preserve">During the period, using these guidelines as a basis, progress is being made in advising work teams to include the gender perspective in the development of climate project ideas. </t>
  </si>
  <si>
    <r>
      <t xml:space="preserve">Risk Type
</t>
    </r>
    <r>
      <rPr>
        <sz val="10"/>
        <color theme="0" tint="-0.499984740745262"/>
        <rFont val="Calibri"/>
        <family val="2"/>
      </rPr>
      <t>Click on the cell(s) below to deploy the drop-down menu and select the risk type.</t>
    </r>
  </si>
  <si>
    <r>
      <t xml:space="preserve">Impact (1-5)
</t>
    </r>
    <r>
      <rPr>
        <sz val="10"/>
        <color theme="0" tint="-0.499984740745262"/>
        <rFont val="Calibri"/>
        <family val="2"/>
        <scheme val="minor"/>
      </rPr>
      <t>Click on the cell(s) below to deploy the drop-down menu and select the impact level.
(1, the lowest, to 5, the highest)</t>
    </r>
  </si>
  <si>
    <r>
      <t xml:space="preserve">Likelihood (1-5)
</t>
    </r>
    <r>
      <rPr>
        <sz val="10"/>
        <color theme="0" tint="-0.499984740745262"/>
        <rFont val="Calibri"/>
        <family val="2"/>
        <scheme val="minor"/>
      </rPr>
      <t>Click on the cell(s) below to deploy the drop-down menu and select the likelihood level.
(1, the lowest, to 5, the highest)</t>
    </r>
  </si>
  <si>
    <r>
      <t xml:space="preserve">Significance (Low, Moderate, High)
</t>
    </r>
    <r>
      <rPr>
        <sz val="10"/>
        <color theme="0" tint="-0.499984740745262"/>
        <rFont val="Calibri"/>
        <family val="2"/>
        <scheme val="minor"/>
      </rPr>
      <t>Click on the cell(s) below to deploy the drop-down menu and select the significance level.</t>
    </r>
  </si>
  <si>
    <r>
      <t xml:space="preserve">Mitigation Action
</t>
    </r>
    <r>
      <rPr>
        <sz val="10"/>
        <color theme="0" tint="-0.499984740745262"/>
        <rFont val="Calibri"/>
        <family val="2"/>
        <scheme val="minor"/>
      </rPr>
      <t>Please describle the mitigation actions you have taken to address the risk.</t>
    </r>
  </si>
  <si>
    <r>
      <t xml:space="preserve">Risk Type
</t>
    </r>
    <r>
      <rPr>
        <sz val="10"/>
        <color theme="1" tint="0.499984740745262"/>
        <rFont val="Calibri"/>
        <family val="2"/>
      </rPr>
      <t>Click on the cell(s) below to deploy the drop-down menu and select the risk type.</t>
    </r>
  </si>
  <si>
    <r>
      <t xml:space="preserve">Impact (1-5)
</t>
    </r>
    <r>
      <rPr>
        <sz val="10"/>
        <color theme="1" tint="0.499984740745262"/>
        <rFont val="Calibri"/>
        <family val="2"/>
        <scheme val="minor"/>
      </rPr>
      <t>Click on the cell(s) below to deploy the drop-down menu and select the impact level.
(1, the lowest, to 5, the highest)</t>
    </r>
  </si>
  <si>
    <r>
      <t xml:space="preserve">Likelihood (1-5)
</t>
    </r>
    <r>
      <rPr>
        <sz val="10"/>
        <color theme="1" tint="0.499984740745262"/>
        <rFont val="Calibri"/>
        <family val="2"/>
        <scheme val="minor"/>
      </rPr>
      <t>Click on the cell(s) below to deploy the drop-down menu and select the likelihood level.
(1, the lowest, to 5, the highest)</t>
    </r>
  </si>
  <si>
    <r>
      <t xml:space="preserve">Significance (Low, Moderate, High)
</t>
    </r>
    <r>
      <rPr>
        <sz val="10"/>
        <color theme="1" tint="0.499984740745262"/>
        <rFont val="Calibri"/>
        <family val="2"/>
        <scheme val="minor"/>
      </rPr>
      <t>Click on the cell(s) below to deploy the drop-down menu and select the significance level.</t>
    </r>
  </si>
  <si>
    <r>
      <t xml:space="preserve">Mitigation Action
</t>
    </r>
    <r>
      <rPr>
        <sz val="10"/>
        <color theme="1" tint="0.499984740745262"/>
        <rFont val="Calibri"/>
        <family val="2"/>
        <scheme val="minor"/>
      </rPr>
      <t>Please describle the mitigation actions you have taken to address the risk.</t>
    </r>
  </si>
  <si>
    <r>
      <t xml:space="preserve">Risk Type
</t>
    </r>
    <r>
      <rPr>
        <sz val="10"/>
        <color theme="5" tint="-0.249977111117893"/>
        <rFont val="Calibri"/>
        <family val="2"/>
      </rPr>
      <t>Click on the cell(s) below to deploy the drop-down menu and select the risk type.</t>
    </r>
  </si>
  <si>
    <r>
      <rPr>
        <b/>
        <sz val="11"/>
        <color rgb="FF000000"/>
        <rFont val="Calibri"/>
        <family val="2"/>
        <scheme val="minor"/>
      </rPr>
      <t xml:space="preserve">Impact (1-5)
</t>
    </r>
    <r>
      <rPr>
        <sz val="10"/>
        <color rgb="FFC65911"/>
        <rFont val="Calibri"/>
        <family val="2"/>
        <scheme val="minor"/>
      </rPr>
      <t>Click on the cell(s) below to deploy the drop-down menu and select the impact level.
(1, the lowest, to 5, the highest)</t>
    </r>
  </si>
  <si>
    <r>
      <rPr>
        <b/>
        <sz val="11"/>
        <color rgb="FF000000"/>
        <rFont val="Calibri"/>
        <family val="2"/>
        <scheme val="minor"/>
      </rPr>
      <t xml:space="preserve">Likelihood (1-5)
</t>
    </r>
    <r>
      <rPr>
        <sz val="10"/>
        <color rgb="FFC65911"/>
        <rFont val="Calibri"/>
        <family val="2"/>
        <scheme val="minor"/>
      </rPr>
      <t>Click on the cell(s) below to deploy the drop-down menu and select the likelihood level.
(1, the lowest, to 5, the highest)</t>
    </r>
  </si>
  <si>
    <r>
      <t xml:space="preserve">Significance (Low, Moderate, High)
</t>
    </r>
    <r>
      <rPr>
        <sz val="10"/>
        <color theme="5" tint="-0.249977111117893"/>
        <rFont val="Calibri"/>
        <family val="2"/>
        <scheme val="minor"/>
      </rPr>
      <t>Click on the cell(s) below to deploy the drop-down menu and select the significance level.</t>
    </r>
  </si>
  <si>
    <r>
      <t xml:space="preserve">Mitigation Action
</t>
    </r>
    <r>
      <rPr>
        <sz val="10"/>
        <color theme="5" tint="-0.249977111117893"/>
        <rFont val="Calibri"/>
        <family val="2"/>
        <scheme val="minor"/>
      </rPr>
      <t>Please describle the mitigation actions you have taken to address the risk.</t>
    </r>
  </si>
  <si>
    <t>CP2-Risk1</t>
  </si>
  <si>
    <t>Changes in the governmental structure and institutional hierarchy influence the governance and participation scheme of the project.</t>
  </si>
  <si>
    <t>Political</t>
  </si>
  <si>
    <t>High</t>
  </si>
  <si>
    <t xml:space="preserve">The project parties will play a key role in informing on the relevance and need for continuity of project activities, as well as defining agile mechanisms for the management and implementation of actions. </t>
  </si>
  <si>
    <t xml:space="preserve">Delays in defining the governmental structure limit the project's governance and participation scheme and the execution of planned activities.  </t>
  </si>
  <si>
    <t>Progress is being made in providing information on plans, strategies and commitments to the new ministerial and provincial representatives, while awaiting the appointment of the new authority of the National Climate Change Cabinet, who will formally convene the meetings.</t>
  </si>
  <si>
    <t>Report Biannually (Q2/Q4)</t>
  </si>
  <si>
    <t>CP2-Risk2</t>
  </si>
  <si>
    <t>Low implementation of activities and budget execution due to the political and institutional change.</t>
  </si>
  <si>
    <t xml:space="preserve">Financial </t>
  </si>
  <si>
    <t>It will be necessary to plan for an additional extension to the one currently in the approval process scheduled for July 2024.</t>
  </si>
  <si>
    <t xml:space="preserve">Delays in budget execution due to political and institutional changes, as well as in the management of staff contracts, subject to quarterly renewals.  </t>
  </si>
  <si>
    <t xml:space="preserve">Initiate processes early before project closure. The Ministry of Interior executing unit in charge of the contracts commits to accelerate contract management deadlines and the project parties provide follow-up.  </t>
  </si>
  <si>
    <t>CP2-Risk3</t>
  </si>
  <si>
    <t>Delays in the management of procurement, individual contracts (IC) and payment of products due to the new approval processes of the new ministerial structure</t>
  </si>
  <si>
    <t xml:space="preserve">Operational </t>
  </si>
  <si>
    <t>Moderate</t>
  </si>
  <si>
    <t>Collaboration of the Project Board members to recommend and define effective management processes within each of their institutional structures and within the governance structure of the project.</t>
  </si>
  <si>
    <t>NDCSP-RIsk1</t>
  </si>
  <si>
    <t>NDCSP-RIsk2</t>
  </si>
  <si>
    <t>NDCSP-RIsk3</t>
  </si>
  <si>
    <r>
      <t xml:space="preserve">Challenges and Emerging Technical Assistance Needs-(Q2/Q4)
</t>
    </r>
    <r>
      <rPr>
        <sz val="11"/>
        <color theme="5" tint="-0.249977111117893"/>
        <rFont val="Calibri"/>
        <family val="2"/>
        <scheme val="minor"/>
      </rPr>
      <t xml:space="preserve">For each workstream (CP2/NDC SP/JSB), please describe the main challenges faced during the last quarter, where your project implementation did not go as planned. Select activities that the team had some control over and describe the actions undertaken to address the difficulties.
Please use this section to highlight emerging technical assistance needs or anticipated challenges.  
</t>
    </r>
  </si>
  <si>
    <t>In meetings held between national and provincial government authorities, there is evidence of the provinces' willingness to finalize and validate their Climate Change Response Plans before the end of the year, as they understand that this will allow them to promote the issue within their governmental structures and is a tool for obtaining financing. Other needs raised are the development of capacities to obtain external financing and the development of carbon markets.
On the other hand, in relation to the private sector, during the meeting held with the chambers together with the Sustainable Industry Directorate of the Undersecretariat of Industrial Policy, the need to continue working with the private sector was highlighted, in particular the need to continue offering training in mitigation and adaptation, as well as specific tools for the private sector.</t>
  </si>
  <si>
    <t xml:space="preserve">At the level of subnational governments, the challenge is to achieve greater political support and intragovernmental articulation for the robust development of Response Plans.
In addition, the participatory component of the Plans, which is a requirement for their validation at the national level, continues to be an obstacle for a large number of provinces. The need to learn about successful methodologies and experiences in participatory processes is highlighted, especially for the participation of indigenous peoples and for the inclusion of the gender approach, which requires the work of specialized teams.
Other topics of interest to strengthen are: indicator systems for climate plans and carbon markets, which is an emerging issue in the country. For more information access the following link-Diagnosis of subnational needs:  https://drive.google.com/file/d/14zx7hRH-K31ojyFv2HbqJf9zqtbkwx_M/view?usp=sharing
Regarding the private sector, it is expected to continue developing tools and training linked to carbon footprint. It is necessary to centralize all available tools on one accessible website. </t>
  </si>
  <si>
    <r>
      <t xml:space="preserve">Lessons learned and good practices-(Q2/Q4)
</t>
    </r>
    <r>
      <rPr>
        <sz val="11"/>
        <color theme="5" tint="-0.249977111117893"/>
        <rFont val="Calibri"/>
        <family val="2"/>
        <scheme val="minor"/>
      </rPr>
      <t xml:space="preserve">For each workstream (CP2/NDC SP), share key lessons learned and/or good practices at the project and partnership level, including those related to gender and social inclusion, to contribute to knowledge sharing and informing future support. 
Reflect on 2-3 things relating to partnership, planning, implementation and/or learning that would help make the programme more impactful (at the project, country, regional or global level) and justify.  </t>
    </r>
  </si>
  <si>
    <t>The work process with the provinces that involved the systematization of information with work sheets and unified formats for the Response Plan for all jurisdictions, was key to the implementation of a procedure for evaluating and approving components of the plan.
It is highlighted that the Response Plans were useful for the new provincial administrations in climate matters since they served to have unified information on which to plan and prioritize lines of action.
In the same way, having systematized mitigation and adaptation of the National Plan, designating government areas in charge of implementation, allows establishing agendas of measures both in terms of GHG inventory and mitigation, such was the case of the meeting with industrial chambers, carried out together with the Sustainable Industry Directorate of the Undersecretary of Industrial Policy.</t>
  </si>
  <si>
    <t>The level of articulation achieved between the national government and the provinces in the process of preparation and subsequent approval of provincial climate plans stands out. In particular, work dynamics, templates and other technical resources have been developed and improved that facilitate exchange, advice and training.
Furthermore, one of the main lessons learned was the importance of promoting the exchange of experiences between the provinces, which was carried out online and in person, the latter being particularly valuable.</t>
  </si>
  <si>
    <r>
      <rPr>
        <b/>
        <sz val="18"/>
        <color rgb="FF000000"/>
        <rFont val="Calibri"/>
        <family val="2"/>
      </rPr>
      <t xml:space="preserve">           
</t>
    </r>
    <r>
      <rPr>
        <b/>
        <u/>
        <sz val="18"/>
        <color rgb="FF000000"/>
        <rFont val="Calibri"/>
        <family val="2"/>
      </rPr>
      <t xml:space="preserve">UNDP'S CLIMATE PROMISE: FROM PLEDGE TO IMPACT
</t>
    </r>
    <r>
      <rPr>
        <b/>
        <sz val="18"/>
        <color rgb="FF000000"/>
        <rFont val="Calibri"/>
        <family val="2"/>
      </rPr>
      <t>WORKPLAN</t>
    </r>
  </si>
  <si>
    <t>Please update implementation timeframe if it has shifted</t>
  </si>
  <si>
    <t xml:space="preserve">Global Outcome </t>
  </si>
  <si>
    <t>Global Output</t>
  </si>
  <si>
    <t xml:space="preserve">Output Indicator Mapping </t>
  </si>
  <si>
    <t>National Deliverables</t>
  </si>
  <si>
    <t>National Activities</t>
  </si>
  <si>
    <t>Funding Source</t>
  </si>
  <si>
    <t>Contributing Initiative</t>
  </si>
  <si>
    <t>Budget Allocation</t>
  </si>
  <si>
    <t>Responsible Party</t>
  </si>
  <si>
    <t>Theme</t>
  </si>
  <si>
    <t>Status</t>
  </si>
  <si>
    <t xml:space="preserve">Deliverable based Cumulative Result </t>
  </si>
  <si>
    <t>Gender (for applicable activities e.g. workshops, meetings, consultations, training, coordination meeting, etc.)</t>
  </si>
  <si>
    <t>Indigenous Peoples (for applicable activities e.g. workshops, meetings, consultations, training, coordination meeting, etc.)</t>
  </si>
  <si>
    <t>Link to FINAL documents/products
Upload Files HERE</t>
  </si>
  <si>
    <t>Financial Status (USD)</t>
  </si>
  <si>
    <t>Implementation Timeframe
2022</t>
  </si>
  <si>
    <t>Implementation Timeframe
2023</t>
  </si>
  <si>
    <t>Implementation Timeframe
2024</t>
  </si>
  <si>
    <t>Comments</t>
  </si>
  <si>
    <t>Please do not edit information in this column</t>
  </si>
  <si>
    <t>Select an option from dropdown menu for activities funded by CP2</t>
  </si>
  <si>
    <t>Summary of result against the deliverable</t>
  </si>
  <si>
    <t>Men 
Please include number only)</t>
  </si>
  <si>
    <t>Women
Please include number only)</t>
  </si>
  <si>
    <t xml:space="preserve">Total
</t>
  </si>
  <si>
    <t>Total</t>
  </si>
  <si>
    <t>Please upload all deliverables (knowledge products, reports, etc.) at this link and provide the name of the document in the cells below for the corresponding activity. If the document is already available online, please insert URL link in the cells below for the corresponding activity. Please indicate if the document is NOT public. If not indicated, product will be assumed to be public.</t>
  </si>
  <si>
    <t>Expenditures 2023 and prior</t>
  </si>
  <si>
    <t>Expenditures 2024</t>
  </si>
  <si>
    <t>Obligations 2024</t>
  </si>
  <si>
    <t>Total Utilizations (Please do not edit)</t>
  </si>
  <si>
    <t>Balance
(Please do not edit)</t>
  </si>
  <si>
    <r>
      <t xml:space="preserve">Total Utilizations </t>
    </r>
    <r>
      <rPr>
        <b/>
        <sz val="10"/>
        <color rgb="FFC00000"/>
        <rFont val="Calibri Light"/>
        <family val="2"/>
        <scheme val="major"/>
      </rPr>
      <t>(Please do not edit)</t>
    </r>
  </si>
  <si>
    <r>
      <t xml:space="preserve">Balance
</t>
    </r>
    <r>
      <rPr>
        <b/>
        <sz val="10"/>
        <color rgb="FFC00000"/>
        <rFont val="Calibri Light"/>
        <family val="2"/>
        <scheme val="major"/>
      </rPr>
      <t>(Please do not edit)</t>
    </r>
  </si>
  <si>
    <t>Q1</t>
  </si>
  <si>
    <t>Q2</t>
  </si>
  <si>
    <t>Q3</t>
  </si>
  <si>
    <t>Q4</t>
  </si>
  <si>
    <t>1. Please provide any additional information that you deem necessary to justify the proposed activity. 
2. Please also highlight here if this activity is responding to the country's requests NDC Partnership</t>
  </si>
  <si>
    <t>Global Outcome 1: Scale and Speed:  Countries have effectively strengthened inclusive and gender-responsive governance and financing mechanisms to enable delivery and tracking of NDC targets across sectors</t>
  </si>
  <si>
    <r>
      <rPr>
        <u/>
        <sz val="10"/>
        <color rgb="FF000000"/>
        <rFont val="Calibri Light"/>
        <family val="2"/>
        <scheme val="major"/>
      </rPr>
      <t>Global Output 1.3:</t>
    </r>
    <r>
      <rPr>
        <sz val="10"/>
        <color rgb="FF000000"/>
        <rFont val="Calibri Light"/>
        <family val="2"/>
        <scheme val="major"/>
      </rPr>
      <t xml:space="preserve"> Inclusive and gender-responsive financing strategies, plans or investment frameworks developed to define and mobilise diverse sources of finance (international/domestic public/Private sector) to support implementation of NDC actions and drive green recovery across key sectors</t>
    </r>
  </si>
  <si>
    <t>1.3.1. Number of countries which have developed finance strategies/ plans for their climate agenda, including those linked to Integrated National Financing Framework, development plans and/or green recovery strategies, and those that are gender responsive</t>
  </si>
  <si>
    <t>Deliverable 1.3.1. National Regulatory framework for the emission of sustainability-linked bonds</t>
  </si>
  <si>
    <t>Activity 1.3.1.1 Hiring a team of finance specialists for the design of a national regulatory framework for the emission of sustainability-linked bonds</t>
  </si>
  <si>
    <t>CP2- BMWK-Investment</t>
  </si>
  <si>
    <t>NDC support programme; IRFF</t>
  </si>
  <si>
    <t>UNDP ARG</t>
  </si>
  <si>
    <t>Climate Finance</t>
  </si>
  <si>
    <t>0 = Not started</t>
  </si>
  <si>
    <t>A new administration took office in Argentina in December 2024 and implemented a revision and restructuration of Governmental scheme. In that sense, ministries where reduced in half. Ministry of environment and Sustainable Dev, is now a secretary within the Interior Ministry. Within that context during the first quarter 2024, meetings were held with new and former authorities which integrate de Sustainable Finance Table as well to share the project with them.</t>
  </si>
  <si>
    <t>The finance for development workshop was held at the beginning of July gathering actors from banking, insurance sectors as well as the securities and exchange board( Comision Nacional de Valores) . A working space between these actors is expected to be promoted during the next quarter</t>
  </si>
  <si>
    <t>X</t>
  </si>
  <si>
    <t>1.3.1	Number of countries which have developed climate finance strategies/plans, including those linked to Integrated National Financing Frameworks, development plans and/or green recovery strategies, and those that are gender-responsive</t>
  </si>
  <si>
    <t>Deliverable 1.3.2. Climate finance and investment strategy</t>
  </si>
  <si>
    <t>Activity 1.3.2.1 Hiring a team of finance specialists to design a Climate Finance and investment strategy for NDC implementation, which is gender sensitive and guides the process of mobilization, alignment and leveraging new finance to tackle climate change</t>
  </si>
  <si>
    <t>NDC support programme; NAP Readiness; IRFF</t>
  </si>
  <si>
    <t>2= Work started</t>
  </si>
  <si>
    <t>The former Climate Change and Sust Dev secretary is nowadays an under secretary of Climate Change. Authorities were desiganted during January 2024 and it is expected to hold a meeting with focal points within the Climate Change Cabinet in late May/beginning of June.</t>
  </si>
  <si>
    <t>A meeting with the  technical team of the under secretary of Climate Change was held to exchange advances made on financial strategy. In that sense, it was informed that a  study on emission projections and climate financing was held and is estimated to present the delivarables by mid year. On that basis a consultancy is planned to join the project so as to stengthen the work at sub national level</t>
  </si>
  <si>
    <t>https://www.undp.org/publications/framework-enhancing-gender-and-poverty-integration-climate-finance</t>
  </si>
  <si>
    <t>1.3.2	Number of countries that have developed or strengthened budgeting processes across public finance management to integrate NDC measures, including those that are gender-responsive</t>
  </si>
  <si>
    <t>Deliverable 1.3.3 Roadmap to implement climate budgeting methodologies (CPEIR, CBT, IFF)</t>
  </si>
  <si>
    <t>Activity 1.3.3.1 Hiring a team of finance specialists to perform a diagnosis of the public sector infrastructure and to develop a roadmap to implement climate budgeting methodologies (CPEIR, CBT, IFF)</t>
  </si>
  <si>
    <t>As per the new governmental structure it is expected that the first focal point meeting within the Climate Change Cabinet will be held in late May/ early June 2024. It is expected that  Cabinet functioning will be runniny when  positions within Ministries finished to be designated</t>
  </si>
  <si>
    <t>Working meetings were held with techincal teams from International Affairs Unit within the Ministry of Economy and the Under secretary of environment. Those were aimed to share information related to sub national climate plans as well as budget tagging excercises done at national level. Is in that sense, it is in process the hiring of  a consultant  to the project to apply the tagging methodology to at least five provincial climate change response plans.</t>
  </si>
  <si>
    <t>Activity 1.3.3.2 Strengthen the National cabinet of climate change by hiring a team of Climate Finance experts</t>
  </si>
  <si>
    <t>The national Cabinet of Climate Change will be developing and implementing the metodologies and strategies at national level. Please ensure that the CCC includes a gender specialist in their team</t>
  </si>
  <si>
    <t>1.3.4. Number of countries that have established or strengthened financing mechanisms or instruments for climate finance mobilization</t>
  </si>
  <si>
    <t>Deliverable 1.3.4. Sustainable taxonomy framework for the banking and insurance sectors</t>
  </si>
  <si>
    <t>Activity 1.3.4.1 Hiring a team of finance specialists to design a sustainable taxonomy framework within the banking and the insurance sector</t>
  </si>
  <si>
    <t>A meeting with Ministry of Economy authorities responsible for Sustanible Finance Working Table was held presenting initiatives such as BIOFIN and IRFF. The former actors were the ones with whom the taxonomy was developed and raised their interest to continue this line of work</t>
  </si>
  <si>
    <t>A workshop on finance for development was held and organized by UNDP Argentina. Within that discussion spaces the need to continue strengthening taxonomies was raised by the banking sector. Meetings with sectoral representatives are expected to be held so as to agreed on needs.</t>
  </si>
  <si>
    <t>1.3.4	Number of countries that have established or strengthened financing mechanisms or instruments for climate finance mobilization</t>
  </si>
  <si>
    <t>Deliverable 1.3.5 Carbon market strategy</t>
  </si>
  <si>
    <t>Activity 1.3.5.1 Development of a National Strategy to implement Carbon Markets</t>
  </si>
  <si>
    <t>Within the Law that was submitted to the Congress when new authorities took office, a cap and trade scheme was proposed to be developed. Nonetheless, that bill did not pass approval. Anyway, it is expected that different topics will be submitted within different laws. UNDP authorities held a meeting with energy authorities on this matter.</t>
  </si>
  <si>
    <t>A meeting was held with the Under Secretary of Energy Planning were new authorities detailed the intended  road map for implementing an emission market scheme. It is expected to support the steges to collect information by including the work of a financial specialist</t>
  </si>
  <si>
    <t>Delivery 1.3.6. Roadmap for the implementation of a national voluntary carbon footprint program for the private sector</t>
  </si>
  <si>
    <t>Activity 1.3.6.1 Development of a roadmap for the implementation of a national voluntary carbon footprint program for the private sector</t>
  </si>
  <si>
    <t>Adaptation and Resilience_x000D_
Climate Finance</t>
  </si>
  <si>
    <t xml:space="preserve">Authorities that took office in the Under secretary of Environment will take tha Adaptation and Mitigation National Plan as a baseline . Nonetheless, it is being assesed if work with private sector will be held within the Agreement proposed in 2023. </t>
  </si>
  <si>
    <t>Discussions are being held with the national environment technical team so as to develop a capacity building excersice on carbon footprint</t>
  </si>
  <si>
    <t>Delivery 1.3.7. Series of workshops on Environmental &amp; Social Risk Analysis</t>
  </si>
  <si>
    <t>Activity 1.3.7.1 Development of a series of training workshops for the banking sector to strenghthen their capacities regarding the implementation of Environmental &amp; Social Risk Analysis</t>
  </si>
  <si>
    <t>Net-zero Pathways (LTS/LEDS)_x000D_
Climate Finance</t>
  </si>
  <si>
    <t>UNDP CO is working in the organization of a workshop for  mid june on Finance for development.</t>
  </si>
  <si>
    <t>The Finance for development workshop was held at the beginning of July gathering actors from banking, insurance sectors, religious organizations, ifi´s and governmental authorities among others. Taking closing remarks into consideration it is expected to continue working with the banking sector on methodologies for social and envirnomental analysis.</t>
  </si>
  <si>
    <t>Delivery 1.3.8. Pipeline of public and private projects</t>
  </si>
  <si>
    <t>Activity 1.3.8.1 Hiring a team of finance specialists to support the development of a pipeline of public and private projects that contribute to NDC implementation</t>
  </si>
  <si>
    <t>UNDP associates held meeting with project developers to exchange ideas on probable collaborations</t>
  </si>
  <si>
    <t>Global Outcome  2: Amplifying Ambition: Countries have established long-term net-zero and climate resilient development pathways aligned with the goals of the Paris Agreement. .</t>
  </si>
  <si>
    <r>
      <rPr>
        <u/>
        <sz val="10"/>
        <color rgb="FF000000"/>
        <rFont val="Calibri Light"/>
        <family val="2"/>
        <scheme val="major"/>
      </rPr>
      <t>Global Output 2.2:</t>
    </r>
    <r>
      <rPr>
        <sz val="10"/>
        <color rgb="FF000000"/>
        <rFont val="Calibri Light"/>
        <family val="2"/>
        <scheme val="major"/>
      </rPr>
      <t xml:space="preserve"> Strategies, political will and capacities/resources for long-term net-zero, climate resilient pathways are established, including LTS.</t>
    </r>
  </si>
  <si>
    <t>2.2.1 Number of countries supported to develop or update long-term strategies or goals aligned with NDC targets, including considerations of just transition</t>
  </si>
  <si>
    <t xml:space="preserve">Deliverable 2.2.1 Legislative  proposal document for the LTS; and a strategic plan document for the implementation of the National LTS Program.                                                                                                                                                                                  </t>
  </si>
  <si>
    <t>Activity 2.2.1.1  Review the current legal framework and development of a proposal to strengthen legislation and regulations associated with long-term climate action</t>
  </si>
  <si>
    <t>CP2 - BMZ-LT LEDS</t>
  </si>
  <si>
    <t>NDC support programme</t>
  </si>
  <si>
    <t>Ministry of Environment and Sustainable Development</t>
  </si>
  <si>
    <t>Net-zero Pathways (LTS/LEDS)</t>
  </si>
  <si>
    <t>3 = Work in progress</t>
  </si>
  <si>
    <t xml:space="preserve">In December 2020, Argentina submitted to the UNFCCC the second NDC, which was updated in November 2021 , increasing its mitigation component ambition goal.  
During 2024, guidelines will be established and the review of the NDC will begin. It will be presented in 2025.
The National Directorate of Climate Change will continue to generate technical and methodological tools to facilitate the implementation of the NDC measures and the National Plan in business climate strategies.
A work plan with industrial chambers is being defined with the Sustainable Industry Directorate of the Undersecretary of Industrial Policy. On the other hand, sectors are being prioritized to work on adaptation to climate change.
22 draft provincial response plans were completed. The provinces continue to improve these climate plans, with the support of the national team of the Climate Change Directorate.
In July 2023, the provinces and the national government agreed on the procedures and criteria to evaluate and validate the response plans, as stipulated in the MinimumStandards Law for Adaptation and Mitigation to Global Climate Change and its regulatory decree.
The provinces of Jujuy, Santa Fe, Misiones, Entre Ríos, Formosa, La Pampa and Chaco formally presented their Response Plans and are in the evaluation process. In 2024 they may be approved with the signature of the highest environmental or climate authority. To advance the approval process, bilateral meetings are being held. Currently La Pampa would be advanced in the validation process.
Within the framework of the National Climate Change Cabinet, together with the Sustainable Industry Directorate of the Undersecretary of Industrial Policy of the Secretariat of Industry and Commerce of the Ministry of Economy, a workshop was organized with industrial chambers in order to initiate a process of revision. and definition of instruments to implement the measures of the National Climate Change Adaptation and Mitigation Plan presented in 2022. These meetings will continue sectorally in the coming months to identify information improvements for the greenhouse gas inventory and new mitigation and adaptation measures with their respective implementation needs.
</t>
  </si>
  <si>
    <t>https://undp.sharepoint.com/sites/ClimatePromise/Shared%20Documents/Forms/Regional%20Materials3.aspx?csf=1&amp;web=1&amp;e=CmezWk&amp;cid=d2afa5e3%2D58ce%2D40de%2Db99b%2D26d4283a5a57&amp;FolderCTID=0x012000026A681BE5C5EF44BFA98FDBD1FC371A&amp;id=%2Fsites%2FClimatePromise%2FShared%20Documents%2FGeneral%2FProgress%20Reports%2FCP2%20Progress%20Reports%2FLatin%20America%20and%20the%20Caribbean%2FArgentina%2FArgentina%5FKnowledge%20Product%2FArgentina%5FKnowledge%20Products%20%28NDC%20SP%29%2FQ4%2D2023&amp;viewid=38b68f4b%2Dc172%2D42dc%2D9e29%2D3d479e3feb29</t>
  </si>
  <si>
    <t>5 = Work Completed</t>
  </si>
  <si>
    <t xml:space="preserve">The support for the LT-LEDS thematic has been completed. The main deliverables are as follows:
Related to activity 2.2.1.1, support was provided for discussions on developing strategies to integrate Climate Change into Investment Projects within the framework of the Latin American Network of Environmental Assessment Systems. Secondly, support was given for the Implementation Plan for the Escazú Agreement. Thirdly, a Methodology for Integrating Adaptation into LTS was developed.
Related to activity 2.2.1.2, the support focused on Strengthening Provincial Climate Change Response Plans to ensure they adequately respond to the implementation of the NDC and LTS.
Related to activity 2.2.1.3, support was provided through the Provincial Coordination Table for the Dissemination, Training, and Climate Planning on LTS. Additionally, work was done in collaboration with the Public-Private Platform for Resilience and Carbon Neutrality by 2050 to implement the Climate Action Agreement, which aims to integrate private climate action with the climate change mitigation and adaptation plan and, in the long term, achieve carbon neutrality. Training and encouragement were also provided for the Development of Carbon Footprints for the private sector.
</t>
  </si>
  <si>
    <t>https://undp.sharepoint.com/:f:/r/sites/ClimatePromise/Shared%20Documents/General/Progress%20Reports/CP2%20Progress%20Reports/Latin%20America%20and%20the%20Caribbean/Argentina/Argentina_Knowledge%20Product/Argentina_knowledge%20Products/2024/Q2-2024/ARGENTINA%20THEMATIC%20CALL%20LTS?csf=1&amp;web=1&amp;e=tRETfe</t>
  </si>
  <si>
    <t>All this activities will be developed by a team embeded into the National Cabinet of Climate Change</t>
  </si>
  <si>
    <t>Activity 2.2.1.2  Develop a strategic plan for the implementation of the "national program of long-term scenarios"</t>
  </si>
  <si>
    <t>Circular Economy_x000D_
Net-zero Pathways (LTS/LEDS)</t>
  </si>
  <si>
    <t xml:space="preserve">Activity 2.2.1.3 Development of a series of meetings and workshops to promote the Inter-institutional coordination between international cooperation agencies for the programming of technical assistance related to long-term strategies.   </t>
  </si>
  <si>
    <r>
      <rPr>
        <u/>
        <sz val="10"/>
        <color rgb="FF000000"/>
        <rFont val="Calibri Light (heading)"/>
      </rPr>
      <t>Outcome 3: Lasting Inclusivity:</t>
    </r>
    <r>
      <rPr>
        <sz val="10"/>
        <color rgb="FF000000"/>
        <rFont val="Calibri Light (heading)"/>
      </rPr>
      <t xml:space="preserve"> </t>
    </r>
    <r>
      <rPr>
        <sz val="10"/>
        <color rgb="FF000000"/>
        <rFont val="Calibri Light"/>
        <family val="2"/>
        <scheme val="major"/>
      </rPr>
      <t>Key actors within society are systematically engaged and empowered to contribute to accelerate NDC implementation and long-term net-zero and climate resilient development pathways.</t>
    </r>
  </si>
  <si>
    <r>
      <rPr>
        <u/>
        <sz val="10"/>
        <color rgb="FF000000"/>
        <rFont val="Calibri Light"/>
        <family val="2"/>
        <scheme val="major"/>
      </rPr>
      <t>Global Output 3.1:</t>
    </r>
    <r>
      <rPr>
        <sz val="10"/>
        <color rgb="FF000000"/>
        <rFont val="Calibri Light"/>
        <family val="2"/>
        <scheme val="major"/>
      </rPr>
      <t xml:space="preserve"> Stakeholder engagement platforms and/or mechanisms established or strengthened and key actors are empowered to lead NDC implementation processes and long-term climate action</t>
    </r>
  </si>
  <si>
    <t>3.1.1 Number of countries where women, girls, youth, indigenous people and/or vulnerable groups are represented in decision-making mechanisms and processes to support climate action</t>
  </si>
  <si>
    <t>Deliverable 3.1.1 Communication plan for the National Program of Long Term Scenarios</t>
  </si>
  <si>
    <t>Activity 3.1.1.1 Developing an LTS Communication Strategy</t>
  </si>
  <si>
    <t>In December 2022, the Argentine Republic presented its Resilient Development Strategy with long-term low emissions for 2050 to the UNFCCC. During 2023 and 2024, inputs were generated to improve the content of the Strategy.</t>
  </si>
  <si>
    <t>In December 2022, the Argentine Republic presented its Resilient Development Strategy with long-term low emissions for 2050 to the UNFCCC. During 2023 and 2024, inputs were generated to improve the content of the Strategy.
During the last quarter 2023 and first quarter 2024 a consultancy on communication for raising awarness and foster cultaral change within the road map designed for LTS was carried, and in that sense a system proposal for monitoring climate change a social behaviour was developed.
Furthemore, the first meeting and provincial articulation workshop on May 2024 gathering national authorities and provincial climate change focal points. Within that working sapce, subnational teams prioritized lines of action and supporting  needsaligned to provincial response plans implementation. The results are expected to contribute to 2024-2025 period planning and revision of Argentina's commitments.</t>
  </si>
  <si>
    <t>Argentina submitted this activity request to the NDC partnership</t>
  </si>
  <si>
    <r>
      <rPr>
        <u/>
        <sz val="10"/>
        <color rgb="FF000000"/>
        <rFont val="Calibri Light (Headings)"/>
      </rPr>
      <t>Communications:</t>
    </r>
    <r>
      <rPr>
        <sz val="10"/>
        <color rgb="FF000000"/>
        <rFont val="Calibri Light"/>
        <family val="2"/>
        <scheme val="major"/>
      </rPr>
      <t xml:space="preserve">  Processes and results of project activities are communicated to external partners, stakeholders, donors and broader society through products, campaigns, events, etc.</t>
    </r>
  </si>
  <si>
    <t>n.a.</t>
  </si>
  <si>
    <r>
      <rPr>
        <u/>
        <sz val="10"/>
        <color rgb="FF000000"/>
        <rFont val="Calibri Light (Headings)"/>
      </rPr>
      <t>Project Management:</t>
    </r>
    <r>
      <rPr>
        <sz val="10"/>
        <color rgb="FF000000"/>
        <rFont val="Calibri Light"/>
        <family val="2"/>
        <scheme val="major"/>
      </rPr>
      <t xml:space="preserve">  Capacity in country for coordination and management of Climate Promise support established</t>
    </r>
  </si>
  <si>
    <t>DPC</t>
  </si>
  <si>
    <t>GMS</t>
  </si>
  <si>
    <t>CP2- BMWK-Investment GMS</t>
  </si>
  <si>
    <t>Total CP2- BMWK-Investment</t>
  </si>
  <si>
    <t>CP2- BMZ-LT LEDS GMS</t>
  </si>
  <si>
    <t>Total CP2- BMZ-LT LEDS</t>
  </si>
  <si>
    <t>Total Budget</t>
  </si>
  <si>
    <t>COUNTRY</t>
  </si>
  <si>
    <t>Argentina</t>
  </si>
  <si>
    <t>Country folder for documents archiving</t>
  </si>
  <si>
    <t xml:space="preserve">PROJECT </t>
  </si>
  <si>
    <t>Programa de Apoyo a la Implementación de la NDC (NDC Support Programme)</t>
  </si>
  <si>
    <t>Q3-2022 PROGRESS: For reference- DO NOT UPDATE</t>
  </si>
  <si>
    <t>Q1-2023 PROGRESS: For reference- DO NOT UPDATE</t>
  </si>
  <si>
    <t>Q2-2023 PROGRESS: For reference- DO NOT UPDATE</t>
  </si>
  <si>
    <t>ENTER Q3-2023 PROGRESS REPORT HERE</t>
  </si>
  <si>
    <t>ENTER Q4-2023 PROGRESS REPORT HERE</t>
  </si>
  <si>
    <t>Please do not edit</t>
  </si>
  <si>
    <t>Please select from the drop-down menu</t>
  </si>
  <si>
    <t xml:space="preserve">Please briefly provide the progress update for each Activity  </t>
  </si>
  <si>
    <t>Please insert URL link (from KM country folder) to access each FINAL deliverable/product (no need to provide draft documents). 
Please indicate if the document is NOT public. If not indicated, product will be assumed to be public.</t>
  </si>
  <si>
    <t xml:space="preserve">Please do not edit </t>
  </si>
  <si>
    <t>Indicate the party responsible for Activity implementation - UNDP, Ministry of Environment, etc.</t>
  </si>
  <si>
    <t>Please update this section when needed</t>
  </si>
  <si>
    <t>Global outcome</t>
  </si>
  <si>
    <t xml:space="preserve">Global output </t>
  </si>
  <si>
    <t>Link to FINAL documents/products</t>
  </si>
  <si>
    <t>Output 2: Integrated governance enhanced to deliver NDC outcomes</t>
  </si>
  <si>
    <t>2.1: Institutional frameworks formalised and strengthened</t>
  </si>
  <si>
    <t xml:space="preserve">1. Consolidate the National Climate Change Policy within the framework of the National Climate Change Cabinet </t>
  </si>
  <si>
    <t xml:space="preserve">1. National Plan for Climate Change Adaptation and Mitigation designed and agreed </t>
  </si>
  <si>
    <t>On Track (In Progress)</t>
  </si>
  <si>
    <t>First draft of the National Climate Change Adaptation and Mitigation Plan (NCCAMP):
Through 42 technical meetings with teams and focal points of the ministries of the National Climate Change Cabinet (NCCC), a first draft of the NAPCCM was obtained. This draft establishes a first group of mitigation and adaptation measures, which will be completed in the next NCCC working groups and public participation instances. The final version is expected to be ready by mid-October.</t>
  </si>
  <si>
    <t>https://drive.google.com/file/d/1yt0UdNZO57l5IRhHJD81TqB8uPJyvG89/view</t>
  </si>
  <si>
    <t>Ministry of Environment/UNDP as per PRODOC</t>
  </si>
  <si>
    <t> </t>
  </si>
  <si>
    <t>A consolidated and consensual document was achieved with all the sectors involved in its preparation. Although it is a living document that must be updated periodically, it is a great starting point for defining climate action strategies for  year 2030. The components of the PNAyMCC will be implemented and operationalized through the 250 defined measures by the substantive areas of the National Public Administration, necessary to meet the goals defined in the Second NDC. The characteristics of each measure, the needs and barriers to its implementation, the instruments and regulatory tools, as well as the approximate costs of carrying out the defined goals are detailed.</t>
  </si>
  <si>
    <t>https://www.argentina.gob.ar/sites/default/files/pnaymcc_-_version_integral_con_medidas_-_28.11.2022.pdf</t>
  </si>
  <si>
    <t xml:space="preserve">In December 2022, a consolidated and consensual document has been presented through a broad participatory process. Considering that it is a document subject to periodic updating, in 2023 the measures that make up the Plan will be reviewed and fed back.  </t>
  </si>
  <si>
    <t>In December 2022, a consolidated and consensual document has been presented through a broad participatory process. During 2023, improvements were identified for measures to update subsequent versions of the plan.</t>
  </si>
  <si>
    <t>In December 2022, a consolidated and agreed document was presented through a broad participatory process.During 2024, the measures will be reviewed and updated and progress will be made in defining the monitoring system.</t>
  </si>
  <si>
    <t>Draft/structure and methodology "Progress report on the implementation of adaptation and mitigation measures of the Plan National of Adaptation and Mitigation to Climate change". 
https://drive.google.com/file/d/1bxya0pbtZ6DNWls2_PuTvHkF4nmmvMDN/view?usp=sharing</t>
  </si>
  <si>
    <t>Output 3: Evidence-based design and planning of mitigation actions delivered</t>
  </si>
  <si>
    <t>3.3: Mid-century national or sectoral LEDS designed</t>
  </si>
  <si>
    <r>
      <t xml:space="preserve">2. </t>
    </r>
    <r>
      <rPr>
        <sz val="10"/>
        <color rgb="FF000000"/>
        <rFont val="Calibri Light"/>
        <family val="2"/>
      </rPr>
      <t>Draft of the Long-Term Strategy (LTS)</t>
    </r>
  </si>
  <si>
    <t>There is a first draft, which will be reviewed by the Ministry of Environment and sent to ministerial focal points in order to obtain a document of LTS guidelines. It is expected to be ready by mid-October.</t>
  </si>
  <si>
    <t>N/A</t>
  </si>
  <si>
    <t>In December 2022, the Argentine Republic presented its commitment to neutrality in greenhouse gas emissions from the presentation to the UNFCCC of its Resilient Development Strategy with long-term low emissions by 2050 (ELP).
The process of elaboration of the ELP was articulated through the different work instances of the NCCC.</t>
  </si>
  <si>
    <t>https://unfccc.int/sites/default/files/resource/Estrategia%20de%20desarrollo%20resiliente%20con%20bajas%20emisiones%20a%20largo%20plazo%20a%202050.pdf</t>
  </si>
  <si>
    <t xml:space="preserve">In December 2022, the Argentine Republic presented its commitment to neutrality in greenhouse gas emissions from the presentation to the UNFCCC of its Resilient Development Strategy with long-term low emissions by 2050 (ELP).
The process of elaboration of the ELP was articulated through the different work instances of the NCCC.
In 2023 the Strategy for Resilient Development with Low Emissions in the Long Term to 2050 was approved through Ministerial Resolution 218/2023 and the "National Program of Long Term Scenarios (PDA)" was created under the orbit of the Secretariat of Climate Change, Sustainable Development and Innovation of the National Ministry of Environment and Sustainable Development. </t>
  </si>
  <si>
    <t>https://unfccc.int/sites/default/files/resource/Estrategia%20de%20desarrollo%20resiliente%20con%20bajas%20emisiones%20a%20largo%20plazo%20a%202050.pdf
https://www.boletinoficial.gob.ar/detalleAviso/primera/288663/20230622</t>
  </si>
  <si>
    <t>In December 2022, the Argentine Republic presented its Resilient Development Strategy with long-term low emissions for 2050 to the UNFCCC. In 2023, it was approved by Ministerial Resolution 218/2023 and the “National Program of Long-Term Scenarios” was created, under the orbit of the Secretariat of Climate Change, Sustainable Development and Innovation of the Ministry of Environment and Sustainable Development of the Nation. Within this framework, during 2023 the content of the Strategy is being reviewed and improved through a participatory process and technical advice.</t>
  </si>
  <si>
    <t>In December 2022, the Argentine Republic presented its Resilient Development Strategy with long-term low emissions for 2050 to the UNFCCC. In 2023, it was approved by Ministerial Resolution 218/2023 and the “National Program of Long-Term Scenarios” was created, under the orbit of the Secretariat of Climate Change, Sustainable Development and Innovation of the Ministry of Environment and Sustainable Development of the Nation. Within this framework, during 2023 the content of the Strategy is being reviewed and improved.</t>
  </si>
  <si>
    <t xml:space="preserve">"https://unfccc.int/sites/default/files/resource/Estrategia%20de%20desarrollo%20resiliente%20con%20bajas%20emisiones%20a%20largo%20plazo%20a%202050.pdf
https://www.boletinoficial.gob.ar/detalleAviso/primera/288663/20230622"
</t>
  </si>
  <si>
    <t>3.1: NDC mitigation targets refined and/or disaggregated and costed</t>
  </si>
  <si>
    <r>
      <t>1.</t>
    </r>
    <r>
      <rPr>
        <sz val="10"/>
        <color rgb="FF000000"/>
        <rFont val="Calibri Light"/>
        <family val="2"/>
      </rPr>
      <t xml:space="preserve"> Second Nationally Determined Contribution presented</t>
    </r>
  </si>
  <si>
    <t xml:space="preserve"> de la fila "5"</t>
  </si>
  <si>
    <t>https://unfccc.int/sites/default/files/NDC/2022-05/Actualizacio%CC%81n%20meta%20de%20emisiones%202030.pdf</t>
  </si>
  <si>
    <t xml:space="preserve">In December 2020, Argentina submitted to the UNFCCC the second NDC, which in November 2021 it was updated, increasing its ambition with respect to the mitigation component.  </t>
  </si>
  <si>
    <t xml:space="preserve">
https://unfccc.int/sites/default/files/NDC/2022-05/Actualizacio%CC%81n%20meta%20de%20emisiones%202030.pdf</t>
  </si>
  <si>
    <t xml:space="preserve">In December 2020, Argentina submitted to the UNFCCC the second NDC, which was updated in November 2021 , increasing its mitigation component ambition goal.  </t>
  </si>
  <si>
    <t>In December 2020, Argentina submitted to the UNFCCC the second NDC, which was updated in November 2021 , increasing its mitigation component ambition goal.  
During 2024, guidelines will be established and the review of the NDC will begin. It will be presented in 2025</t>
  </si>
  <si>
    <t xml:space="preserve">2. Support climate change policies at the sub-national level </t>
  </si>
  <si>
    <t>1. Provincial and municipal Climate Change Response Plans elaborated</t>
  </si>
  <si>
    <t>The quarterly status of the Provincial Climate Change Response Plans is mentioned below:
9 provinces (Salta, Santa Fe, Tierra del Fuego, Córdoba, La Pampa, Jujuy, Neuquén, Chubut and Santiago del Estero) have completed the Response Plan.
13 provinces are currently developing the mitigation component.   
11 provinces (Buenos Aires, Catamarca, Corrientes, Formosa, La Rioja, Misiones, Río Negro, San Juan, San Luis, Santa Cruz and Tucumán) are in the third stage (includes the final draft of the Plan, the memory of the process, lessons learned and identification of barriers).
2 provinces (Chaco and Entre Ríos) are in the second stage (elaboration of Greenhouse Gas emissions pattern and mitigation measures).</t>
  </si>
  <si>
    <t>https://drive.google.com/drive/folders/1FT3-8MKnJxUIyisZBUe1jQRl2m134VoM</t>
  </si>
  <si>
    <t>Twenty-one of the 22 processes initiated by the provinces of Buenos Aires, Catamarca, Chaco, Chubut, Córdoba, Corrientes, Entre Ríos, Formosa, Jujuy, La Pampa, La Rioja, Misiones, Neuquén, Río Negro, Salta, San Juan, San Luis, Santa Cruz, Santa Fe, Santiago del Estero, Tierra del Fuego and Tucumán were completed.
These drafts constitute a basis on which the provinces will continue working with their provincial teams during the next stages. Entre Ríos is the only province that has the final delivery of the Plan pending.</t>
  </si>
  <si>
    <t>https://drive.google.com/drive/folders/1FT3-8MKnJxUIyisZBUe1jQRl2m134VoM?usp=share_link</t>
  </si>
  <si>
    <t xml:space="preserve">22 Draft Response Plans were completed These drafts form a basis on which the provinces will continue to work with their provincial teams during 2023.
A workshop is planned to define and reach a consensus on the criteria for the approval of subnational Climate Response Plans by the National Ministry of Environment and Sustainable Development, as indicated in Law No. 27,520 on Minimum Budgets for Adaptation and Mitigation of Global Climate Change.   </t>
  </si>
  <si>
    <t>22 draft provincial response plans were completed. The provinces continue to improve these climate plans, with the support of the national team of the Climate Change Directorate.
3 provinces have presented their plans to the Ministry of Environment and Sustainable Development to be validated in 2023, as established by regulatory decree No. 1030/2020 of Law No. 27,520 on Minimum Budgets for Adaptation and Mitigation to Global Climate Change.
The evaluation criteria and procedures were agreed between the provinces and the nation in July 2023.</t>
  </si>
  <si>
    <t>Minimum validation criteria
https://drive.google.com/file/d/183QqJdtt8ic7f-4QijrnyQQ_k03j7aRA/view?usp=drive_link
Scheme for evaluation and validation of Provincial Plans.
https://docs.google.com/spreadsheets/d/15iSA7Wz3xJ5H_hGMlVNvsiHvVhwalqtu/edit?usp=drive_link&amp;ouid=110823738773131652351&amp;rtpof=true&amp;sd=true</t>
  </si>
  <si>
    <t>22 draft provincial response plans were completed.
The provinces continue to improve these climate plans, with the support of the national team of the Climate Change Directorate.
In July 2023, the provinces and the national government agreed on the procedures and criteria to evaluate and validate the response plans, as stipulated in the MinimumStandards Law for Adaptation and Mitigation to Global Climate Change and its regulatory decree.
The provinces of Jujuy, Santa Fe, Misiones, Entre Ríos, Formosa, La Pampa and Chaco formally submitted their Response Plans to be evaluated.</t>
  </si>
  <si>
    <t>Minimum validation criteria
Scheme for evaluation and validation of Provincial Plans.
Subnational response plans for climate change
https://undp.sharepoint.com/sites/ClimatePromise/Shared%20Documents/Forms/Regional%20Materials3.aspx?csf=1&amp;web=1&amp;e=CmezWk&amp;cid=d2afa5e3%2D58ce%2D40de%2Db99b%2D26d4283a5a57&amp;FolderCTID=0x012000026A681BE5C5EF44BFA98FDBD1FC371A&amp;id=%2Fsites%2FClimatePromise%2FShared%20Documents%2FGeneral%2FProgress%20Reports%2FCP2%20Progress%20Reports%2FLatin%20America%20and%20the%20Caribbean%2FArgentina%2FArgentina%5FKnowledge%20Product%2FArgentina%5FKnowledge%20Products%20%28NDC%20SP%29%2FQ4%2D2023&amp;viewid=38b68f4b%2Dc172%2D42dc%2D9e29%2D3d479e3feb29</t>
  </si>
  <si>
    <t>22 draft provincial response plans were completed. The provinces continue to improve these climate plans, with the support of the national team of the Climate Change Directorate.
In July 2023, the provinces and the national government agreed on the procedures and criteria to evaluate and validate the response plans, as stipulated in the MinimumStandards Law for Adaptation and Mitigation to Global Climate Change and its regulatory decree.
The provinces of Jujuy, Santa Fe, Misiones, Entre Ríos, Formosa, La Pampa and Chaco formally presented their Response Plans and are in the evaluation process. In 2024 they may be approved with the signature of the highest environmental or climate authority. To advance the approval process, bilateral meetings are being held. Currently La Pampa would be advanced in the validation process.</t>
  </si>
  <si>
    <t xml:space="preserve">10 provinces (Chaco, Entre Ríos, Formosa, Jujuy, La Pampa, Misiones, San Juan, Santa Fe, Santiago del Estero, Tierra del Fuego) have already made the formal presentation of their Climate Change Response Plans and began the pre-validation circuit. This circuit involves the review of the documents by the national mitigation and adaptation teams, which evaluate if they comply with the validation criteria defined by law 27,520, its regulatory decree and the agreements of the Provincial Articulation Table held in July 2023. 
Currently, the provinces of La Pampa, Jujuy and Misiones have already completed the technical review stage and are waiting for the organization of the Provincial Articulation Table to present their Response Plans and thus accomplish their validation, which is expected to happen over the next few months, subject to the definition of the new government structure and the authority of the National Cabinet on Climate Change, which formally convenes the working groups, including the Provincial Articulation Table.
</t>
  </si>
  <si>
    <t xml:space="preserve">"Minimum validation criteria
https://drive.google.com/file/d/183QqJdtt8ic7f-4QijrnyQQ_k03j7aRA/view?usp=drive_link
Scheme for evaluation and validation of Provincial Plans. https://docs.google.com/spreadsheets/d/15iSA7Wz3xJ5H_hGMlVNvsiHvVhwalqtu/edit?usp=drive_link&amp;ouid=110823738773131652351&amp;rtpof=true&amp;sd=true
Subnational climate change response plans
https://drive.google.com/drive/folders/1FT3-8MKnJxUIyisZBUe1jQRl2m134VoM?usp=sharing
Evaluation reports of subnational climate change response plans
https://drive.google.com/drive/folders/1t7uUNiVsHUzy27fsy906kWeDZW-n9D6D?usp=sharing
"
</t>
  </si>
  <si>
    <t>Output 4: Capacities developed to design climate-friendly investment opportunities, address investor risk, and blend and catalyze climate finance</t>
  </si>
  <si>
    <t>4.1: Investors risks assessed and barriers removed</t>
  </si>
  <si>
    <t xml:space="preserve">1. Strengthen the capacities of the private sector for the implementation of the Nationally Determined Contribution (NDC) </t>
  </si>
  <si>
    <r>
      <t>1.</t>
    </r>
    <r>
      <rPr>
        <sz val="10"/>
        <color rgb="FF000000"/>
        <rFont val="Calibri Light"/>
        <family val="2"/>
      </rPr>
      <t xml:space="preserve"> Measures subjected to investment analysis for private sector</t>
    </r>
  </si>
  <si>
    <t>On Track (Planned)</t>
  </si>
  <si>
    <t xml:space="preserve">This activity was delayed due to priorities established in component 1. Likewise, it has been identified that a broad engagement whith the sector is required in order to establish initial agreements and share information to begin working in a more articulated manner. A proposal for a 2022-2023 Work Plan is being designed, which is expected to be presented and validated with the private sector in October at an event within the framework of Climate Action week. This meeting will make it possible to jointly identify measures for subsequent investment analysis.  </t>
  </si>
  <si>
    <t>https://docs.google.com/document/d/1pX8ccQbp_pwTfNrKja3yUrIWX72QQFpW/edit</t>
  </si>
  <si>
    <t xml:space="preserve">In October 2022, an initiative called "Climate Action Agreement - Public-Private Platform for Resilience and Carbon Neutrality to 2050" was launched. In March 2023, the work plan was consolidated and activities with the private sector were initiated. 
The objective of the Agreement for Climate Action is to strengthen the public-private interaction space of the National Climate Change Cabinet (NCCC) for the recognition and strengthening of the private sector's climate action oriented to the fulfillment of national goals and the implementation of the PNAyMCC. 
The lines of work are: 
1. raise awareness and strengthen the organizational capacities of the private sector for climate change adaptation and mitigation.  adaptation and mitigation of climate change
2. Promote the voluntary reporting of corporate climate initiatives and plans of companies in the 2. Promote voluntary reporting of corporate climate initiatives and plans by companies within the framework of the National Climate Change Information System.
3. Promote the inclusion of lines of action related to climate change mitigation and adaptation within the Corporate Social Responsibility Strategies. climate change within the Corporate Social Responsibility Strategies.
4. To create opportunities for dialogue to articulate climate priorities in value chains. value chains
5. Establish a dialogue on carbon markets.
Considering that this initiative promotes the implementation of the National Climate Change Adaptation and Mitigation Plan by the private sector, that within this framework the consultation on the National Strategy for the use of carbon markets will be carried out and that during 2023 the Climate Finance Strategy will be obtained, the necessary instruments will be available to improve the understanding of investment in private sector measures and their alignment with the NDC. </t>
  </si>
  <si>
    <t>Event: presentation of the Work Plan and introductory training on climate change adaptation and mitigation. March 16, 2023
PPT
https://drive.google.com/file/d/1a35VSZ8gCubTKuq6Hk_NGQMceKsf7XCx/view?usp=share_link
Video
https://drive.google.com/file/d/1hAyL1sNAE1JjwaTKxTT-pECkYxYlbVJp/view?usp=share_link
Workshop on carbon markets. March 30, 2023
Video y PPT: https://drive.google.com/drive/folders/16B61uenh6A01bikmyGX7Os3RR1jw2eAJ</t>
  </si>
  <si>
    <t xml:space="preserve">As a result of the Workshops on "Identification of the contributions of Private Social Investment strategies and initiatives to the national objectives of the National Climate Change Adaptation and Mitigation Plan" of the Climate Action Agreement, a report and methodology will be developed to link CSR and private social investment activities of companies with climate action and with the measures of the National Plan. This methodology will be available on the Ministry's website.  
On the other hand, it is important to highlight that in the provincial articulation table, the creation of a working group on Carbon Markets was proposed and a meeting was held where the province of Misiones presented its initiatives and progress in this area. In addition, the Ministry of Public Services of Córdoba presented its local program for the reduction and compensation of GHG emissions https://ministeriodeserviciospublicos.cba.gov.ar/programa-de-reduccion-de-emisiones. 
These activities show the interest and progress in mechanisms that will involve the private sector at the subnational level in the future.  </t>
  </si>
  <si>
    <t>https://ministeriodeserviciospublicos.cba.gov.ar/programa-de-reduccion-de-emisiones.</t>
  </si>
  <si>
    <t>Three actions stand out that contribute to achieving the objective. On the one hand, the participatory process that included the private sector in the definition of the Strategy for the Use of Carbon Markets. Furthermore, as part of the workshop on mitigation measures developed in August, the existing link between potential measures by companies and the measures of the National Plan for Adaptation and Mitigation to Climate Change was reported and highlighted in a practical way. Finally, the commitment to environmental action and voluntary reporting signed by 85 companies in September - and which remains open for signature - promotes the creation of an information system that will allow us to learn more about the measures implemented by the sector.</t>
  </si>
  <si>
    <t>Carbon Market Strategy Document
https://drive.google.com/file/d/1QjFzjQCAcPd0QopcXEbJKYXkdA_Lz-Jn/view?usp=drive_link
Signatory companies of the Charter of Commitments https://drive.google.com/file/d/1tHuWdnNi79MIbbhFtqiXUG26NpLwPdqk/view
Workshop on Mitigation Measures
https://drive.google.com/file/d/1KDlZM87osFk3fCV4yzihJPEYquXPEg8o/view?usp=drive_link</t>
  </si>
  <si>
    <t>Within the framework of the Agreement for Climate Action, coordination with business chambers has been strengthened, generating spaces for dialogue and training. In addition, chambers and companies have signed the commitment letter of the Agreement. This lays the foundation for generating information on private sector measures and the prioritization of sectoral measures.
In particular, a list of mitigation and adaptation measures to climate change were generated from the National Plan for Adaptation and Mitigation to Climate Change (PNAyMCC) identifying those measures that could involve the private sector linked to SDGs; allowing private organizations to identify the alignment of their initiatives with the PNAyMCC.
It should be noted that the cost analysis of PNyAMCC measures must be deepened,since it requires greater breakdown in order to identify necessary private investments.
On the other hand, instruments obtained during 2023, such as the National Strategy for International Climate Financing (ENFCI) and mainly the National Strategy for the Use of Carbon Markets, strengthened the framework to prioritize actions during 2024.</t>
  </si>
  <si>
    <t>Carbon Market Strategy Document
Signatory companies of the Charter of Commitments
Plan de trabajo con el sector privado
Mitigation and adaptation measures PNAyMCC
https://undp.sharepoint.com/sites/ClimatePromise/Shared%20Documents/Forms/Regional%20Materials3.aspx?csf=1&amp;web=1&amp;e=CmezWk&amp;cid=d2afa5e3%2D58ce%2D40de%2Db99b%2D26d4283a5a57&amp;FolderCTID=0x012000026A681BE5C5EF44BFA98FDBD1FC371A&amp;id=%2Fsites%2FClimatePromise%2FShared%20Documents%2FGeneral%2FProgress%20Reports%2FCP2%20Progress%20Reports%2FLatin%20America%20and%20the%20Caribbean%2FArgentina%2FArgentina%5FKnowledge%20Product%2FArgentina%5FKnowledge%20Products%20%28NDC%20SP%29%2FQ4%2D2023&amp;viewid=38b68f4b%2Dc172%2D42dc%2D9e29%2D3d479e3feb29</t>
  </si>
  <si>
    <t>Within the framework of the National Climate Change Cabinet, together with the Sustainable Industry Directorate of the Undersecretary of Industrial Policy of the Secretariat of Industry and Commerce of the Ministry of Economy, a workshop was organized with industrial chambers in order to initiate a process of revision. and definition of instruments to implement the measures of the National Climate Change Adaptation and Mitigation Plan presented in 2022. These meetings will continue sectorally in the coming months to identify information improvements for the greenhouse gas inventory and new mitigation and adaptation measures with their respective implementation needs.
The National Directorate of Climate Change will continue to generate technical and methodological tools to facilitate the implementation of NDC measures and the National Plan in business climate strategies.
During the year, progress on the Carbon Market Strategy will be defined under the direction of the Ministry of Energy.</t>
  </si>
  <si>
    <t>The process of reviewing private sector measures of the National Climate Change Adaptation and Mitigation Plan, led by the Sustainable Industry Directorate of the Undersecretariat of Industrial Policy of the Secretariat of Industry and Commerce of the Ministry of Economy, continues.In the coming months, a new workshop with industrial chambers is planned to validate ideas for new mitigation and adaptation measures</t>
  </si>
  <si>
    <t xml:space="preserve">Mitigation and adaptation measures PNAyMCC
https://docs.google.com/spreadsheets/d/1Yzv2LozID8_GgK4NVUNZureNh43Eg8g-/edit?usp=drive_link&amp;ouid=110823738773131652351&amp;rtpof=true&amp;sd=true
</t>
  </si>
  <si>
    <t>4.2: Gender-responsive sustainable finance mechanisms established to scale up NDC mitigation action / Sustainable finance mechanisms established to scale up NDC mitigation action, including those that are gender-responsive</t>
  </si>
  <si>
    <r>
      <t>1.</t>
    </r>
    <r>
      <rPr>
        <sz val="10"/>
        <color rgb="FF000000"/>
        <rFont val="Calibri Light"/>
        <family val="2"/>
      </rPr>
      <t xml:space="preserve"> Instruments developed for the implementation of the NDC</t>
    </r>
  </si>
  <si>
    <t>Delayed</t>
  </si>
  <si>
    <t>As presented in previous point. We hope that the event in October 2022 and the 2022-2023 Work Plan that will be presented on that occasion will allow the generation of a roadmap and instruments jointly designed with the sector to facilitate the implementation of the NDC.</t>
  </si>
  <si>
    <t>As presented in previous point</t>
  </si>
  <si>
    <t xml:space="preserve">The Climate Action Agreement initiative and its activities establish a framework to make visible the private sector's contribution to NDC compliance and to strengthen the capacity of those companies that wish to promote climate action in their business models. </t>
  </si>
  <si>
    <t xml:space="preserve">Within the framework of the Climate Action Agreement, 766 participants were trained during the reporting period.  
In the coming months, training will be held on Carbon Footprint, Risk and Adaptation, Gender and Climate Change. 
In addition, a face-to-face event is planned for September (link) where an agreement will be signed with companies expressing their interest in continuing to work in line with national climate change policy and technical workshops will be held (e.g. climate finance).   
In addition, consultancies are being arranged to develop infographics and guides on organizational carbon footprint, where emission factors endorsed by the nation and useful official information will be disseminated.  </t>
  </si>
  <si>
    <t>Preliminary Agenda Climate Action Agreement Event (September)
https://docs.google.com/document/d/1AlocRCWbEwVKJDLbxNjpNOV94cS0eGXJFYQc0vxWEWg/edit?usp=sharing</t>
  </si>
  <si>
    <t>The Climate Action Agreement Event, organized by the Climate Change Secretariat of the Ministry of the Environment and Sustainable Development; the Ministry of Labor, Employment and Social Security; and the Ministry of Economy, with the support of the PAGE and NDC Support projects, was held to close the annual work of activities with the private sector to promote its involvement in NDC compliance.
More than 700 company representatives participated and 12 workshops were held. High-level authorities such as the Minister of Economy Sergio Massa and the Minister of Labor, Employment and Social Security, Kelly Olmos, participated in the event. More than 80 companies and business associations publicly signed the Climate Action Agreement Commitment Letter, through which they pledged to: improve their environmental and social performance, make efficient and responsible use of natural resources, work towards national climate change adaptation and mitigation goals, and voluntarily report information on their progress.
The training cycle concluded with approximately 2,000 attendees at the 14 classes and meetings organized. 200 attendees who completed the full modules on water footprint, carbon footprint and adaptation received a certificate of participation.</t>
  </si>
  <si>
    <r>
      <t>Summary material, links to photos and agenda</t>
    </r>
    <r>
      <rPr>
        <sz val="10"/>
        <color theme="0" tint="-0.499984740745262"/>
        <rFont val="Calibri"/>
        <family val="2"/>
      </rPr>
      <t xml:space="preserve">
https://drive.google.com/file/d/1-aun9TnJPPnyyEnsYpOPWPRF5Zqvdnj2/view?usp=drive_link
Signatory companies of the Letter of Commitments https://drive.google.com/file/d/1tHuWdnNi79MIbbhFtqiXUG26NpLwPdqk/view
Video https://drive.google.com/file/d/1xGQHu__aU2X5vFUqraEK_rXRS5bYImOJ/view?usp=sharing
Certificate of attendance to training cycle
https://drive.google.com/file/d/19FjvHgysWj-3pF8bvlFhTd1G3X1w51Q2/view?usp=drive_link</t>
    </r>
  </si>
  <si>
    <t>A series of instruments and processes that favor the involvement of the private sector in the implementation of the NDC were carried out within the framework of the Climate Action Agreement:
1- The training process in adaptation and mitigation to Climate change for companies and chambers.
2- The Letter of Commitment of the Climate Action Agreement, through which more than 80 companies and business associations committed to improving their environmental and social performance, making efficient and responsible use of natural resources and working towards national goals of adaptation and mitigation. of climate change, and voluntarily report information on its progress.
3- The list of adaptation and mitigation measures of the National Plan associated with the private sector
4- The National Strategy for the Use of Carbon Markets.
5- Document on emission factors and relevant information for the calculation of the Organizational Carbon Footprint (in development).</t>
  </si>
  <si>
    <t>Carbon Market Strategy Document
Lista de medidas de adaptación y mitigación asociada al sector privado
Signatory companies of the Charter of Commitments
https://undp.sharepoint.com/sites/ClimatePromise/Shared%20Documents/Forms/Regional%20Materials3.aspx?csf=1&amp;web=1&amp;e=CmezWk&amp;cid=d2afa5e3%2D58ce%2D40de%2Db99b%2D26d4283a5a57&amp;FolderCTID=0x012000026A681BE5C5EF44BFA98FDBD1FC371A&amp;id=%2Fsites%2FClimatePromise%2FShared%20Documents%2FGeneral%2FProgress%20Reports%2FCP2%20Progress%20Reports%2FLatin%20America%20and%20the%20Caribbean%2FArgentina%2FArgentina%5FKnowledge%20Product%2FArgentina%5FKnowledge%20Products%20%28NDC%20SP%29%2FQ4%2D2023&amp;viewid=38b68f4b%2Dc172%2D42dc%2D9e29%2D3d479e3feb29</t>
  </si>
  <si>
    <t>The National Directorate of Climate Change will continue to generate technical and methodological tools to facilitate the implementation of NDC measures and the National Plan in business climate strategies.
The National Directorate of Climate Change will continue to generate technical and methodological tools to facilitate the implementation of the NDC measures and the National Plan in business climate strategies.
A work plan with industrial chambers is being defined with the Sustainable Industry Directorate of the Undersecretary of Industrial Policy. On the other hand, sectors are being prioritized to work on adaptation to climate change.</t>
  </si>
  <si>
    <t>The National Directorate of Climate Change will continue to generate technical and methodological tools to facilitate the implementation of NDC measures and the National Plan in business climate strategies. A proposal was designed to display information for the private sector on the institutional website of the Undersecretariat of the Environment, subject to approval. 
During the year, progress on the Carbon Market Strategy will be defined under the direction of the Secretary of Energy.
In addition, the team is designing training for the use of the Climate Change Risk Mapping System (SIMARCC) for its application in financial entities to identify climate risks within their portfolio. SIMARCC is currently being updated. Coordination with the sector is required to organize training.</t>
  </si>
  <si>
    <t>Institutional web structure for private sector
https://docs.google.com/document/d/1wUvF_QgwOGLh9upPkFeCP3ZUAnVNed1c/edit?usp=sharing&amp;ouid=110823738773131652351&amp;rtpof=true&amp;sd=true
National Strategy for the Use of Carbon Markets
https://drive.google.com/file/d/1QjFzjQCAcPd0QopcXEbJKYXkdA_Lz-Jn/view?usp=drive_link</t>
  </si>
  <si>
    <t xml:space="preserve">These activities show the interest and progress in mechanisms that will involve the private sector at the subnational level in the future.  </t>
  </si>
  <si>
    <t xml:space="preserve">Q3-2022 PROGRESS: For reference- DO NOT UPDATE </t>
  </si>
  <si>
    <t xml:space="preserve">Q1-2023 PROGRESS: For reference- DO NOT UPDATE </t>
  </si>
  <si>
    <t xml:space="preserve">Q2-2023 PROGRESS: For reference- DO NOT UPDATE </t>
  </si>
  <si>
    <t xml:space="preserve">Q3-2023 PROGRESS: For reference- DO NOT UPDATE </t>
  </si>
  <si>
    <t>November 29th</t>
  </si>
  <si>
    <t>15/04/2023</t>
  </si>
  <si>
    <t>10/13/2023</t>
  </si>
  <si>
    <t>12/15/2023</t>
  </si>
  <si>
    <t xml:space="preserve">Project ID/Output ID - JSB
</t>
  </si>
  <si>
    <t>Elena Palacios- Carolina Robles</t>
  </si>
  <si>
    <t>Elena Palacios-Carolina Robles</t>
  </si>
  <si>
    <t>Elena Palacios/ Carolina Robles</t>
  </si>
  <si>
    <t xml:space="preserve">During the period August to September 2022 the following actions have been carried out within the framework of the National Climate Change Cabinet (NCCC), which is the participative body where the national climate change policy is defined. A description of the progress in the elaboration of the National Climate Change Adaptation and Mitigation Plan (NCCAMP), the Long-Term Low Emission Resilient Development Strategy 2050 (LTS) and the Provinces Response Plas to Climate Change is presented. 
- First draft of the National Climate Change Adaptation and Mitigation Plan (NCCAMP): 
Through 42 technical meetings with teams and focal points of the ministries of the National Climate Change Cabinet (NCCC), a first draft of the NAPCCM was obtained. This draft establishes a first group of mitigation and adaptation measures, which will be completed in the next NCCC working groups and public participation instances.
- Second ordinary meeting of the External Advisory Council: It was held on September 20th 2022. The objective of the meeting was to receive recommendations and proposals on the National Climate Change Adaptation and Mitigation Plan and present the main guidelines of the Long-Term Low Emission Resilient Development Strategy 2050 (LTS). 
- Second meeting of Focal Points: It was held on September 19th 2022 to discuss the status of NCCAMP 2030 and to present the Long-Term Low Emission Resilient Development Strategy 2050 (LTS). The planning of activities for the "Climate Action Week" to be held from October 24 th to 27 th, 2022 was also presented. 
- Provincial Articulation Meetings: Three Provincial Articulation Meetings were held during the period, on September 5th, 8th and 15th. In the first one, the general structure and the different sections of the NCCAMP were presented in order to recieve feedback from the provinces. During the two subsequent meetings, the strategic lines of the NCCAMP were discussed by groups: energy transition, productive transition and sustainable mobility on the one hand, and on the other hand, instrumental lines of sustainable and resilient territories, sustainable management of food systems, forests and biodiversity conservation and common goods. 
In addition, at the subnational level, on July 25th 2022, the second meeting of the year was held between the provinces and the National Directorate for Climate Change (NDCC) to exchange their progress in the elaboration of Response Plans and share challenges encountered in this process. In this opportunity, the provinces of Neuquen and Santa Fe presented their progress in relation to their response plans.            </t>
  </si>
  <si>
    <t xml:space="preserve">In the period from January to March 2023, the following actions have been carried out within the framework of the National Climate Change Cabinet (NCCC): 
- A draft Ministerial Resolution was prepared for the approval of the Resilient Development Strategy with Low Emissions in the Long Term to 2050 and the creation of the "National Program of Long Term Scenarios (ELP)" under the orbit of the Secretariat of Climate Change, Sustainable Development and Innovation of the National Ministry of Environment and Sustainable Development. This Resolution is under review for its approval during the next few months. https://docs.google.com/document/d/1f2qDt8uW3YpxzzuHJTGSK5UYoukgq2so/edit?usp=share_link&amp;ouid=110823738773131652351&amp;rtpof=true&amp;sd=true
- A draft of the NCCC 2023 Work Plan was prepared, which includes a series of initiatives to be presented and validated in the different NCCC participation instances. These include the National Action Strategy for Climate Empowerment (ENACE), the National Strategy for the Use of Carbon Markets and the National Strategy for Gender, Diversity and Climate Change, as well as the update of the Long Term Strategy (LTS). The Work Plan is expected to be approved during the first NCCC Focal Point meeting to be held in April. 
- It was programmed for July and November to the "Mesa Ampliada" will be developed with an informative and general approach, given that each strategy will have its own participatory process of elaboration. 
- A process of improvement of the National Climate Change Adaptation and Mitigation Plan (NCCAMP) is also being considered, focused on goals, costs, indicators and emission reduction potentials, as well as the definition and formalization of a monitoring system complementary to the GHG Inventory and a prioritization of projects for international financing in adaptation, mitigation, losses and damages.
- As regards the work planned with the provinces, an event will be held to present the Climate Change Response Plans, as the beginning of a work process that will be developed with the support of the Federal Investment Council. In addition, a process of meetings is proposed for validation of the various Strategies with the provincial jurisdictions. 
NCC 2023 Annual Meeting Plan: https://docs.google.com/document/d/1WVcvwEIG-VzqpISmFUnQpWhyDDcmhH99/edit?usp=share_link&amp;ouid=110823738773131652351&amp;rtpof=true&amp;sd=true
</t>
  </si>
  <si>
    <t xml:space="preserve">During the period from April to June 2023, the following activities have been developed:  
- Focal Point Roundtables held on May 03 with the objective of presenting annual planning and the status of strategies and programs. 68 participants (44 women and 24 men) 
- Provincial Articulation Roundtable. Held on May 3 with the participation of 40 women and 11 men. The main lines of work for the year were discussed. In addition, a Carbon Markets Workshop was held with provinces on May 22. 
- National Climate Change Cabinet (NCCC) Working Groups: three working groups met during the period, the International Climate Finance Group on April 5, the External Relations Group on May 23 and the Energy Transition Group on May 24. 
Particular progress was made in defining the Climate Finance Strategy, which has been published by the Ministry of Economy https://www.argentina.gob.ar/sites/default/files/estrategia_nacional_de_financiamiento_internacional_para_la_republica_argentina.pdf. 
On the other hand, the document of the National Energy Transition Plan 2030 has been finalized for its approval by resolution in the coming months. 
- External Advisory Council: the First Ordinary Meeting of the EAC was held on May 24.
- Publication of the manual Cultura y Cambio Climático. "Aproximación conceptual y abordaje en el contexto argentino" prepared jointly with the Ministry of Environment and Sustainable Development and the Ministry of Environment and Sustainable Development. 
- Health and Climate Change Strategy: as a result of the Health and Climate Change working group of the NGCC, the Joint Resolution 2/2023 of the National Health and Climate Change Strategy https://www.boletinoficial.gob.ar/detalleAviso/primera/289102/20230629 was approved.
- The Strategy for Resilient Development with Low Emissions in the Long Term to 2050 has been approved through Ministerial Resolution 218/2023 and the "National Program of Long Term Scenarios (PDA)" has been created under the orbit of the Secretariat of Climate Change, Sustainable Development and Innovation of the National Ministry of Environment and Sustainable Development. https://www.boletinoficial.gob.ar/detalleAviso/primera/288663/20230622
</t>
  </si>
  <si>
    <t xml:space="preserve">During the period from July to September, we continued to strengthen instruments and capacities at the subnational and national levels within the framework of the National Climate Change Cabinet and with the private sector. The following activities were carried out:  
- Second Provincial Articulation Roundtable of the National Climate Change Cabinet. 
Held in the city of Funes, Santa Fe on July 6th with the presence of the provincial focal points.  The objective was to agree on the minimum criteria for the validation of the Climate Change Response Plans to be submitted by the end of 2023, as established in the regulatory decree No. 1030/2020 of Law No. 27,520 on minimum budgets for adaptation and mitigation to global climate change. It should be noted that three provincial plans from Jujuy, Santa Fe and Misiones are currently being evaluated in accordance with these criteria.  
Act with agreed minimum validation criteria -Docs in country folder
Scheme for evaluation and validation of Provincial Plans.  Docs in country folder 
- Workshops on participatory processes and monitoring systems at the provincial level: these topics were prioritized during the Provincial Articulation Roundtable held in July, as a need to improve provincial plans. For this reason, two workshops were held for each topic, including theoretical aspects, provincial and national cases.
Participatory Processes Workshop August the 29th and 30th Docs in country folder
Registration: Docs in country folder
-Monitoring workshop September 8thand 14th Docs in country folder
Registration: Docs in country folder
- Working meetings on the Provincial Response Plans with provincial ministerial teams and the team of the National Directorate of Climate Change. Planned according to the specific needs and demands of each province. 
*Buenos Aires July 26th Docs in country folder
*La Pampa August 8th and 9th Docs in country folder
*Misiones September 6th Docs in country folder
- The meeting of the Carbon Markets Working Group at provincial level took place on July 12. The group was formed as a space for exchange where doubts and suggestions from the provinces on the National Strategy for the Use of Carbon Markets under development are considered.  
Meeting: Docs in country folder
Carbon Market Strategy Document Docs in country folder
- Ordinary Meeting No 2 of the External Advisory Council July 20, 2023. 
Objective: to report on the National Strategy for the Use of Carbon Markets (ENUMeC) prior to its approval, to analyze the central axes of the National Program for Long Term Scenarios (approved by the Ministry of environments and sustainable development, Resolution No. MAyDS No. 218/2023) and to communicate the agreements reached with the provinces within the framework of the preparation of the Response Plans.
Docs in country folder
- The Secretariat of Energy published the 2030 Energy Transition Plan and the 2050 Energy Transition Guidelines and Scenarios with the participation of the National Climate Change Cabinet. 
https://www.boletinoficial.gob.ar/detalleAviso/primera/289826/20230707
https://www.boletinoficial.gob.ar/detalleAviso/primera/289827/20230707
- The cycle of virtual training courses on climate change for the private sector was concluded and an event on the environment, climate change and business was held in the presence of more than 700 representatives of the private sector, international organizations and authorities. </t>
  </si>
  <si>
    <t xml:space="preserve">The following activities were carried out during the quarter:  
- Meeting of the Latin American Network of Environmental Impact Assessment Systems (RED LASEIA). The Secretariat for Climate Change, Sustainable Development and Innovation, as pro tempore presidency of the Network, held an event from October 2 to 4, 2023 in the City of Buenos Aires with the participation of members from Argentina, Brazil, Chile, Costa Rica, Colombia, Peru and Uruguay. The objective was to present advances in cumulative impact assessment, citizen participation in environmental assessment and the integration of climate change into investment projects in the region. The event also included the presentation of Argentina's First National Action Plan for the Implementation of the Escazú Agreement and a workshop with provincial environmental assessment authorities.  
Reports enclosed 
- Meeting of the External Relations Working Group, NCCC Focal Points, held on October 17 to discuss aspects related to Argentina's participation in the 28th Conference of the Parties (COP28) in the United Arab Emirates. 
- Meeting to commemorate the International Day against Climate Change "Policies and Initiatives for National Climate Action". This meeting was held on October 24 to promote a space for reflection and debate on the construction of a national climate policy together with multiple actors and sectors. Progress and results of the Secretariat's Programs and Initiatives were presented, including the preliminary results of the Fifth Biennial Update Report containing the inventory of GHG emissions and removals for the year 2020 together with the time series for the period 1990-2020.
- Third Regular Meeting of the External Advisory Council. This meeting was held on November 17 to present the progress and results of the climate policy during the last year. In addition, the challenges and next steps for the forthcoming Twenty-eighth Conference of the Parties (COP 28) were presented, in terms of adaptation, loss and damage and mitigation, as well as Climate Change Response Plans at the subnational level.
- The activities related to the provinces were focused during the quarter on the process of validation of Provincial Response Plans, according to the criteria defined with the provinces in Q3, as stipulated by the Law on Minimum Budgets for Adaptation and Mitigation to Global Climate Change and its regulatory decree. Within this framework, the provinces of Jujuy, Santa Fe, Misiones, Entre Ríos, Formosa, La Pampa and Chaco formally submitted their Response Plans, which are currently being evaluated. Progress on these processes was also shared at the 108th Ordinary Assembly of the Federal Council for the Environment (COFEMA), held in early November. 
https://www.argentina.gob.ar/noticias/cabandie-encabezo-una-asamblea-en-la-que-el-cofema-fijo-su-posicion-frente-al-negacionismo
- A website was developed to centralize the publications, reports and studies developed collaboratively and inclusively during the last 4 years of management in the National Directorate of Climate Change and the Secretariat of Climate Change, Sustainable Development and Innovation of the National Ministry of Environment and Sustainable Development. Among them are the National Action Strategy for Climate Empowerment, the National Strategy for the Use of Carbon Markets, the Gender, Diversity and Climate Change Strategy, the Long-term Resilient Development Strategy with Low Emissions and the National Plan for Adaptation and Mitigation to Climate Change 2030.
Link: https://linktr.ee/cambioclimatico.publicaciones
- An event was organized within the framework of the twenty-eighth edition of the Conference of the Parties to the United Nations Framework Convention on Climate Change (COP28), called Argentina's Climate Policy: Challenges and Opportunities for the Transition (December 5, 2023).  </t>
  </si>
  <si>
    <r>
      <t xml:space="preserve">Ministries and other government bodies involved in the implementation of the project
</t>
    </r>
    <r>
      <rPr>
        <sz val="11"/>
        <color theme="5" tint="-0.249977111117893"/>
        <rFont val="Calibri"/>
        <family val="2"/>
        <scheme val="minor"/>
      </rPr>
      <t>Please indicate which ministries and government agencies (at national and subnational level) are involved in the project</t>
    </r>
  </si>
  <si>
    <t xml:space="preserve">The National Climate Change Cabinet is made up of focal points and national authorities from 18 ministries and secretariats of the National Government. In addition, 24 focal points represent each of the country's provincial jurisdictions.  </t>
  </si>
  <si>
    <t xml:space="preserve">The National Climate Change Cabinet is conformed of focal points and national authorities from 18 ministries and secretariats of the National Government. In addition, 24 focal points represent each of the country's provincial jurisdictions.  </t>
  </si>
  <si>
    <t xml:space="preserve">The National Climate Change Cabinet is conformed of focal points and national authorities from 18 ministries and secretariats of the National Government. 
In addition, 24 focal points represent each of the country's provincial jurisdictions. These constitute the Climate Change Commission of the Federal Council of the Environment,  which participates periodically through the provincial articulation roundtable of the NGCC.
During the last provincial meeting held on May 3rd, it was agreed to create two working groups. On the one hand, a transitory group to analyze the criteria for the approval of the subnational Climate Response Plans by nation, as indicated in Law No. 27520 of Minimum Budgets for Adaptation and Mitigation to Global Climate Change.  On the other hand, a permanent working group on carbon markets to develop proposals for the National Strategy for Carbon Market Uses and to analyze opportunities for carbon markets at the subnational level for the fulfillment of subnational Response Plans. 
In the framework of the Carbon Markets Workshop with provinces was also developed on May 22, the province of Misiones presented its initiatives and progress on the subject and the Ministry of Public Services of Cordoba presented its local GHG emissions reduction and offset program https://ministeriodeserviciospublicos.cba.gov.ar/programa-de-reduccion-de-emisiones.  </t>
  </si>
  <si>
    <t>The National Climate Change Cabinet (NGCC) is conformed of focal points and national authorities from 18 ministries and secretariats of the National Government. In addition, 24 focal points represent each of the country's provincial jurisdictions. All of them constitute the Climate Change Commission of the Federal Council of the Environment,  which participates periodically through the provincial articulation roundtable of the NGCC. 
Meetings are held annually at each of the ministerial, focal point, provincial articulation tables and working group tables. In Q3, as detailed in the Progress Headline section, provincial articulation tables and advisory council meetings were held.</t>
  </si>
  <si>
    <t xml:space="preserve">The National Climate Change Cabinet (NCCC) includes sectoral focal points and national authorities from 18 ministries and secretariats of the National Government. In addition, 24 focal points represent each of the country's provincial jurisdictions. All of them constitute the Climate Change Commission of the Federal Council of the Environment,  which participates periodically through the provincial articulation roundtable of the NCCC. 
Meetings are held annually in each of the instans: ministerial roundtables, of focal points, provincial articulation and working groups.  This year, due to the electoral context during Q4, fewer meetings were held than in previous years. </t>
  </si>
  <si>
    <r>
      <t xml:space="preserve">Partnership:
</t>
    </r>
    <r>
      <rPr>
        <sz val="11"/>
        <color theme="5" tint="-0.249977111117893"/>
        <rFont val="Calibri"/>
        <family val="2"/>
        <scheme val="minor"/>
      </rPr>
      <t>Highlight partnership with other UN agencies and other development partners</t>
    </r>
  </si>
  <si>
    <r>
      <t xml:space="preserve">NDC Partnership 
</t>
    </r>
    <r>
      <rPr>
        <sz val="11"/>
        <color theme="5" tint="-0.249977111117893"/>
        <rFont val="Calibri"/>
        <family val="2"/>
        <scheme val="minor"/>
      </rPr>
      <t>For NDC Partnership member countries, please highlight how this CP2 support is contributing to NDCP and how UNDP is coordinating with other Implementing Partners in supporting the government to advance its NDC related activities.</t>
    </r>
  </si>
  <si>
    <t>The project is coordinating with the NDC Partnership to provide support under the framework of the LT LEDS thematic call; it is expected to start the implementation during the next quarter</t>
  </si>
  <si>
    <t>The project is coordinating with the NDC Partnership to provide support under the framework of the LT LEDS thematic call. Implementation is expected to start in July 2023.</t>
  </si>
  <si>
    <t>The project is coordinating with the NDC Partnership to provide support under the framework of the LT LEDS thematic call. The execution of this fund began in September 2023, including activities of the National Climate Change Cabinet and activities at the subnational level.</t>
  </si>
  <si>
    <t>The project is coordinated with the NDC Partnership to provide support under the framework of the LT LEDS thematic call. Implementation was expected to start in July 2023 but it began in September 2023, including activities of the National Climate Change Cabinet and activities at the subnational level.</t>
  </si>
  <si>
    <r>
      <rPr>
        <b/>
        <sz val="11"/>
        <color rgb="FF000000"/>
        <rFont val="Calibri"/>
        <family val="2"/>
        <scheme val="minor"/>
      </rPr>
      <t xml:space="preserve">Private Sector, Civil Society, Academia and other
</t>
    </r>
    <r>
      <rPr>
        <sz val="11"/>
        <color rgb="FFC65911"/>
        <rFont val="Calibri"/>
        <family val="2"/>
        <scheme val="minor"/>
      </rPr>
      <t>Please highlight partnership with private sector, civil society organisations, academia and other relevant entities.</t>
    </r>
  </si>
  <si>
    <t>Representatives of environmental organizations, labor unions, representatives of Indigenous Peoples, universities, academic and business entities, experts and representatives of political parties make up the External Advisory Council. More than 8.500 people, authorities, representatives of organizations and institutions participate in the NCCC's Enlarged Roundtable and in the different instances of participation carried out for the elaboration of the NCCAMP. 
In order to initiate joint actions with the private sector, on August 18th 2022, a meeting was held between the NDCC and the public private aviation company, Aerolíneas Argentinas. Information was exchanged on the fulfillment of the company's climate goals and areas for future cooperation were identified. The Secretary of Climate Change has also held meetings with other companies that are leading climate action in the country and have carbon neutrality goals, such as Quilmes, YPF and Toyota. It has also met with the Argentine Business Council for Sustainable Development. It should be noted that this organization together with the Argentine Industrial Union are members of the External Advisory Council created in 2022 within the framework of Law No. 27,520 to assist the NCCC in the development of public policies on the matter.</t>
  </si>
  <si>
    <t>Representatives of environmental organizations, labor unions, representatives of Indigenous Peoples, universities, academic and business entities, experts and representatives of political parties make up the External Advisory Council (EAC). The recommendations and proposals on climate policy plans, instruments and actions of the EAC are of mandatory consideration for the NCCC.
In relation to the private sector, the first meeting of the year of the Climate Action Agreement - Public-Private Platform for Resilience and Carbon Neutrality to 2050 was held on March 16. At the virtual meeting, the 2023 Work Plan was presented, prepared with input from stakeholders, gathered through a survey. In addition, the training process began with an introduction to the methodology for identifying climate risks and methodologies for GHG accounting and inventories. On March 30, the second training was held as part of the dialogue process with the sector for the preparation of the National Strategy for the Use of Carbon Markets.
Other training sessions are planned until July on: gender and climate change, climate action in Corporate Social Responsibility Strategies, Methodologies for the identification of climate risks and adaptation, Carbon Footprint, Water Footprint and climate finance.
Within the framework of this initiative, meetings were held with a group of technology-based companies in coordination with the Ministry of Science, Technology and Innovation, with companies of the province of San Juan convened by the Secretariat of the Environment, with the Argentine Industrial Union and with the Fertilizer Association (Fertilizar) to exchange information on lines of work.</t>
  </si>
  <si>
    <t xml:space="preserve">The External Advisory Council (EAC), made up of representatives of environmental organizations, trade unions, representatives of indigenous peoples, universities, academic and business entities, experts and representatives of political parties, held its first annual meeting. The meeting highlighted the need to form a working group on just transition, for which a working proposal will be submitted to the NGCC. 
Within the framework of the Climate Action Agreement Work Plan, the following workshops were held, with a total of 766 participants during the reporting period.  
- Climate Action in Corporate Social Responsibility Strategies: was held on April 18. The objective was to relate Corporate Social Responsibility initiatives for the community with climate change adaptation actions and to identify the contributions of companies -through their private social investment strategies- to the objectives of the National Plan for Climate Change Adaptation and Mitigation. 36 participants  
- Workshops "Identification of contributions of Private Social Investment strategies and initiatives to the national goals of the National Climate Change Adaptation and Mitigation Plan". Following the previous training held on April 18, two workshops were held, on May 18 and June 22, to work on linking CSR and private social investment activities with mitigation and adaptation and with measures of the National Plan. 80 and 54 attendees at each workshop. 
- Virtual Dialogue on the National Strategy on the Use of Carbon Markets. Held on May 31 with the objective of involving the private sector in the elaboration of the National Strategy on Carbon Markets. The main lines of the strategy were disseminated and IETA (International Emissions Trading Association) participated, providing a general and regional context on the subject. There was also a space for contributions and comments from the participants. 383 participants 
- Introductory workshop on the Water Footprint. The workshop was held on June 27 in coordination with the National Water Institute.  213 participants.  
</t>
  </si>
  <si>
    <t xml:space="preserve">The External Advisory Council (EAC), conformed by representatives of environmental organizations, labor unions, representatives of indigenous peoples, universities, academic and business entities, experts and representatives of political parties, held its second annual meeting during the period.    
Within the framework of the virtual training cycle of the Climate Action Agreement for the private sector, during the period, training sessions have been held on the following topics, with a large attendance.  
* Water Footprint: the second training was held on the importance of using the water footprint for climate change adaptation, life cycle analysis and existing methodologies for calculating the water footprint and certified case studies. 163 attendees. Docs in country folders
* Carbon footprint. during 3 workshops, methodologies, procedures and case studies on organizational carbon footprint calculations, life cycle analysis and product carbon footprint were developed. 864 attendees.     
Docs in country folders
* Mitigation measures: concrete measures were exemplified and the link between the measures of the National Climate Change Adaptation and Mitigation Plan and the potential measures of companies were emphasized.  240 attendees Docs in country folders
*Adaptation to Climate Change. Two meetings were held to provide concepts and present tools for the identification of climate risks at the business level. 462 attendees. 
The National directirate on climate change (DNCC) team participated in the Corporate Climate Action Day organized by the Business Chamber of the Environment August 30th 2023
PPT Docs in country folders
VIDEO https://www.youtube.com/watch?v=22Bb3pka820
Climate Action Agreement Event, organized by the Climate Change Secretariat of the Ministry of Environment and Sustainable Development; the Ministry of Labor, Employment and Social Security and the Ministry of Economy, with the support of the PAGE and NDC Support projects. 
More than 700 representatives of companies, SMEs, sectoral chambers, associations, trade unions and international organizations participated. The event included 12 workshops, discussions and meetings on topics such as adaptation to climate change, carbon footprint and carbon neutrality goals, sustainable financing, energy efficiency, technologies, business and innovation for sustainability, carbon markets, industrial symbiosis and green jobs, among others.
Closing with the presence of the Minister of Economy Sergio Massa, the Minister of Labor, Employment and Social Security, Kelly Olmos, and the Secretary of Climate Change, Sustainable Development and Innovation, Cecilia Nicolini, more than 80 companies and business associations from all over the country signed the Letter of Commitment of the Climate Action Agreement, through which they commit to move towards a sustainable development model, by improving environmental and social performance and the efficient and responsible use of natural resources. They also intend to reinforce their commitment to national climate change adaptation and mitigation goals.
Summary material 
Docs in country folder
</t>
  </si>
  <si>
    <t>The External Advisory Council (EAC), comprises representatives of environmental organizations, trade unions, representatives of indigenous peoples, universities, academic and business entities, experts and representatives of political parties, held its last annual meeting in November. 
As part of the activities with the private sector, the Climate Change Directorate participated as a speaker and collaborator in the course "The Chemical Industry and Climate Change in Argentina" organized by the Chamber of the Chemical and Petrochemical Industry, with the support of the CAPCI - GIZ Project (Climate Action Program for the Chemical Industry of the German Society for International Cooperation). The meeting took place in October. 
- The event "Climate Action Agreement: Synergies with the private sector for emission neutrality and adaptation to climate change" was organized on December 5, within the framework of the 28th Conference of the Parties (COP28) of the United Nations Climate Change Conference. It aimed to share cases, opportunities and challenges presented by the climate change agenda for companies in Argentina and the region. Speakers  were Cecilia Nicolini, Secretary of Climate Change, Sustainable Development and Innovation, and representatives of the private sector: Martín Dapelo - Argentine Chamber of Renewable Energies (CADER) - representative of YPF - Energy Sector, Martín Fraguío - Group of Producing Countries of the South - Sustainable Management of Food Systems and Forests Sector, and representative of the Argentine Rural Society - Sustainable Management of Food Systems and Forests Sector.</t>
  </si>
  <si>
    <t>The gender agenda was one of the topics included in training course developed for the subnational governments, in order to include the gender perspective in the intitatives of the provinces Response Plans. The training recived positive feedback from the provinces, and it is expected to strenghten the discussion and colaboration in this subjetc.
In addition, the first draft of the NCCAMP is organized into six strategic lines, four cross-cutting approaches and four instrumental lines. Each of these will be implemented through measures in the sectors of: Agriculture, livestock, fisheries and forests; Conservation of ecosystems and natural resources; Sustainable and resilient territories; Energy transition; Productive transition; Sustainable transport. Gender and diversity perspective is one of the four cross-cutting approaches. This approach is based on the axes of sovereignty, habitability and care, which seek to promote interventions towards the elimination of gender gaps in climate policy:
-The sovereignty axis emphasizes on the possibilities that women and LGBTI+ have to access and participate in the decision-making process about the use and control of the natural and productive assets of their territories. 
-The habitability axis focuses on the conditions and quality of life of women and LGBTI+, so as to to build spaces and decent ways of life, with gender equality and sustainability as a horizon. 
-Finally, the care axis refers to the essential activities to satisfy the basic reproductive needs of people, which have historically been assigned to women.</t>
  </si>
  <si>
    <t xml:space="preserve">At the end of 2022, the first phase of development of the National Strategy for Gender, Diversity and Climate Change (NSGDCC) was initiated through a joint initiative of the the Ministry of Environment and Sustainable Development and the Ministry of Women, Gender and Diversity. The NSGDCC will be developed through a participatory, inclusive, broad and federal process, with the objective of laying the groundwork for addressing the gender, diversity and climate change perspective, and serving as an organizing axis for its mainstreaming in public policy documents and initiatives linked to climate action.  The NSGDCC is expected to be completed by the end of 2023.  </t>
  </si>
  <si>
    <t>The National Strategy for Gender, Diversity and Climate Change (NSGDCC) is progressing with some delay. 
During the reporting period, a section on Gender and Diversity in Climate Action was launched on the website of the Ministry of Environment and Sustainable Development. 
Six guides are available that provide tools and recommendations for the different areas of government to promote policies that recognize and expand the rights of women and LGBTI+ people. In addition, there is a publication developed together with the Ministry of Women, Gender and Diversity, which provides an introduction to climate change from a gender and diversity perspective and recognizes intersectionality and interculturality as cross-cutting issues for climate change adaptation actions.
 https://www.argentina.gob.ar/ambiente/cambio-climatico/gabinete-nacional-de-cambio-climatico/generos-y-diversidad</t>
  </si>
  <si>
    <t xml:space="preserve">The National Strategy on Gender, Diversity and Climate Change (NSGDCC) is under develpment and is expected to be finalized by the end of the year. 
A meeting was held with the UNDP Argentina gender specialist team in August. It was agreed to receive feedback on the strategy development process and to coordinate a joint activity on the subject for the private sector. 
</t>
  </si>
  <si>
    <t xml:space="preserve">In November 2023, the National Gender, Diversity and Climate Change Strategy (ENGDyCC) 2023-2030 was finalized and the Executive Summary with its main guidelines was presented during the third regular meeting of the External Advisory Council. 
The dialogue continued with the UNDP team of gender specialists to coordinate a meeting with  private sector. Discussions were held on a potential meeting for 2024 and the options for addressing the issue with the private sector.
- National Strategy Gender, Diversity and Climate and Climate Change 2023  </t>
  </si>
  <si>
    <r>
      <t xml:space="preserve">Communications and Visiblity
</t>
    </r>
    <r>
      <rPr>
        <sz val="11"/>
        <color theme="5" tint="-0.249977111117893"/>
        <rFont val="Calibri"/>
        <family val="2"/>
        <scheme val="minor"/>
      </rPr>
      <t>Please indicate what major or key communication and visibility activities (e.g. stakeholder interviews, articles, blogs, press conferences, videos) were undertaken during the quarter - Please include title, date of publication, target audience and dissemination channels where relevant.
If key events (e.g. workshops, training, conferences) were held during the quarter - Please include the title, date of organisation and target audience (for events specify the # of participants dissagreggated by gender, if possible)</t>
    </r>
  </si>
  <si>
    <t xml:space="preserve">The third regional training cycle "Capacity building for the development of environmental policies against climate change" concluded in July. 705 persons participated (448 women, 241 men, 16 other) from 22 provinces and about 190 municipalities. 
The DNCC conducted a survey of the participants. 77.1% rated the content of the program with a 5 (maximum score). At the end of the training cycle, 184 people obtained a certificate and 37 points awarded by the National Institute of Public Administration (INAP), allowing them to advance in their professional development.  </t>
  </si>
  <si>
    <t>Virtual training events for the private sector were held during March 2023 within the framework of the Agreement for Climate Action, Public-Private Platform for Resilience and Carbon Neutrality. Around 580 participants attended.</t>
  </si>
  <si>
    <t>On May 19, the 4th Edition (asynchronous) of the training cycle Strengthening Capacities to develop environmental policies on Climate Change was inaugurated.  
In order to continue expanding the participation of subnational agents in the training, this new edition is delivered in asynchronous format through the virtual campus of the Ministry of Environment and Sustainable Development. Participants can take classes and carry out activities at their own pace and at convenient times. They also have discussion forums to contact colleagues in their region and experts from the National Directorate of Climate Change. 
The training consists of 15 video modules containing 1 hour of theoretical exposition by specialists. It also has complementary bibliography and links of interest, multiple choice questionnaires, question and exchange forum.  
The training is available until September 1. There are 950 registered participants from provinces and municipalities and 36 people have already passed the final evaluation and completed the course.</t>
  </si>
  <si>
    <t xml:space="preserve">Asynchronous Regional Trainings: Strengthening Capacities to develop environmental policies on Climate Change. Fourth Edition  
The training began on May 19, 2023 and will continue until October 2023. The course is conducted on the virtual campus of the Ministry of Environment and Sustainable Development. Participants must complete 15 thematic modules with pre-recorded classes and activities such as forums and multiple-choice questionnaires. At the end of the modules there is an integrated final evaluation in the form of a multiple-choice questionnaire, where 70% of correct answers must be obtained to obtain a certificate of completion of the course. 
More than 950 municipal officials and technicians registered to participate and, as of September 30, 240 people have successfully completed the course.  
</t>
  </si>
  <si>
    <r>
      <rPr>
        <sz val="11"/>
        <color rgb="FF000000"/>
        <rFont val="Calibri"/>
        <family val="2"/>
      </rPr>
      <t xml:space="preserve">The event held at the 28th Conference of the Parties to the United Nations Framework Convention on Climate Change (COP28) will give visibility to the articulation of climate policy achieved through the National Climate Change Cabinet and the linkage and joint initiatives with subnational governments. 
In addition, the event held in October 24th to celebrate the International Day against Climate Change, entitled "Policies and initiatives for national climate action", was attended by several organizations that supported the dissemination of the topics discussed.  
</t>
    </r>
    <r>
      <rPr>
        <u/>
        <sz val="11"/>
        <color rgb="FF4472C4"/>
        <rFont val="Calibri"/>
        <family val="2"/>
      </rPr>
      <t>https://apia.ar/apia-participo-de-un-encuentro-por-el-dia-internacional-contra-el-el-cambio-climatico/
https://www.cta.org.ar/24-de-octubre-dia-internacional.html
https://www.instagram.com/p/Cy1Y_3Hx6cM/
https://www.instagram.com/reel/CyzThMEuL_Y/?igshid=MTc4MmM1YmI2Ng%3D%3D</t>
    </r>
  </si>
  <si>
    <t>There are no changes in the reported period</t>
  </si>
  <si>
    <t xml:space="preserve">In January 2023, it was decided by Environment Ministry authorities to fund the NDC support Programme project with USD 200,000 from national resources mainly to support the National Cabinet of Climate Change team continuity, IT equipment, working meetings and travel. The latter was reflected in the project Multi-Year Plan 2019-July 2023, approved by the Project Steering Committee/Project Board.   </t>
  </si>
  <si>
    <t>According to the decision of the Project Board, the extension of the project until March 31, 2024 is in the process of being approved.</t>
  </si>
  <si>
    <t xml:space="preserve">According to the decision of the Project Board, the project completion was extended until March 31, 2024. In addition, during Q4, the use of NDC Partnership funds, initially planned until December 31, 2023, was authorized until March 2024.  </t>
  </si>
  <si>
    <r>
      <t xml:space="preserve">[Programme] Risks
</t>
    </r>
    <r>
      <rPr>
        <sz val="11"/>
        <color theme="5" tint="-0.249977111117893"/>
        <rFont val="Calibri"/>
        <family val="2"/>
        <scheme val="minor"/>
      </rPr>
      <t xml:space="preserve">For each workstream (CP2/NDC SP), please identify (up to 3) probable future risks at the project and partnership level and include potential strategies to mitigate/treat them. </t>
    </r>
  </si>
  <si>
    <t>Activity 1. The difficulties and delays in the responses to the the requirements for information and political validation of measures from the participants of the different instances of the National Cabinet of Climate Change, especially the ministerial focal points, can delay obtaining the final document of the NCCAMP, planned for mid-October 2022.
Activity 2. Interjurisdictional as well as intersectoral coordination at  subnational level for the elaboration of  provincial Response Plans to Climate Change has caused delays in the budget execution processes. All Provincial Climate Change Plans are expected to be finalized by December 2022, although there is a risk that some provinces may not meet the submission date.
Activity 3. Consultancies related to mining and climate change, as well as the study to determine the carbon footprint of the main timber products of the "Parque Chaqueño", have had significant delays due to the difficulty of institutional coordination for the provision of input data for the studies. Particularly, in the case of the mining and climate change consultancy, there was a change in authorities which entailed a delay in the contact and collaboration with mining business chambers, who provide the data. They are expected to present it in October.
Within the framework of activity 3, there have been difficulties in advancing in the fulfillment of output 4, due to priorities established in activity 1. This poses a risk of not achieving the expected results within the established deadlines.</t>
  </si>
  <si>
    <t xml:space="preserve">Political.
Activity 1.  Potential delays are expected in the responses to the requirements for information and political validation by participants of  different instances of the National Climate Change Cabinet, especially the ministerial focal points, may delay the planning of the NCCAMP improvement process, the update of the Long Term Strategy (LTS) and of the elaboration of the NSGDCC. This is due to the upcoming elections that begin with the Simultaneous and Mandatory Open Primary Elections (PASO) in August and the presidential and legislative elections in October.  
Operational.
Activity 2. Expected delas in the development of provincial climate change plans. A consultancy linked to the development of Provincial Climate Change Plans failed to submit by December 2022. Delays are expected until May 2023. Also, a consultancy related to an asynchronous training has not been completed during 2022 due to personal problems of the consultant. The deadline has been extended to April 2023. Although both deadlines have been committed, it is possible that they may not be met. 
</t>
  </si>
  <si>
    <t>Political.
Activity 1.  Potential delays are expected in the responses to the requirements for information and political validation by participants of  different instances of the National Climate Change Cabinet, especially the ministerial focal points, may delay the planning of the NCCAMP improvement process, the update of the Long Term Strategy (LTS) and of the elaboration of the NSGDCC. This is due to the upcoming elections that begin with the Simultaneous and Mandatory Open Primary Elections (PASO) in August and the presidential and legislative elections in October.  
Activity 2 and 3. 
Inconveniences are expected in ensuring the participation of focal points in planned face-to-face events, given the political changes expected under the electoral context from July to December. Also, due to the high overlapping of activities and events of various institutions before the elections, it is difficult to plan other events, for example with the private sector.</t>
  </si>
  <si>
    <r>
      <t xml:space="preserve">Risk Category / Subcategory
</t>
    </r>
    <r>
      <rPr>
        <sz val="11"/>
        <color theme="5" tint="-0.249977111117893"/>
        <rFont val="Calibri"/>
        <family val="2"/>
      </rPr>
      <t>Click on the cell(s) below to deploy the drop-down menu and select the risk(s) categories and subcategories.</t>
    </r>
  </si>
  <si>
    <r>
      <t xml:space="preserve">Risk(s) description &amp; Risk(s) treatment
</t>
    </r>
    <r>
      <rPr>
        <sz val="11"/>
        <color theme="5" tint="-0.249977111117893"/>
        <rFont val="Calibri"/>
        <family val="2"/>
      </rPr>
      <t>Briefly indicate the event, the cause and the impact of the risk and, finally, the treatment action needed.</t>
    </r>
  </si>
  <si>
    <t xml:space="preserve">Risk/ Issue Description (Event/Cause)
</t>
  </si>
  <si>
    <t>Event--&gt; Cause --&gt; impact + Treatment action</t>
  </si>
  <si>
    <t xml:space="preserve">The change of government administrations, changes in the structure and in the current institutional hierarchy of the Ministry of Environment and Sustainable Development influence the governance and participation scheme of the project.  </t>
  </si>
  <si>
    <t>The project parties will play a key role in informing the relevance and need for continuity of project activities.</t>
  </si>
  <si>
    <t>Low implementation of activities and budget execution due to the political and institutional change as of December 10th</t>
  </si>
  <si>
    <t>It is likely that the parties will require an extension of the project.</t>
  </si>
  <si>
    <t xml:space="preserve">Delay in payments of individual contracts (ICs) in force until December 2023/January 2024. </t>
  </si>
  <si>
    <t xml:space="preserve">Prioritize the issue once the Project Board members are updated and promote the prompt authorization of their signatures for the management of the project. </t>
  </si>
  <si>
    <r>
      <t xml:space="preserve">Challenges and Emerging Technical Assistance Needs
</t>
    </r>
    <r>
      <rPr>
        <sz val="11"/>
        <color theme="5" tint="-0.249977111117893"/>
        <rFont val="Calibri"/>
        <family val="2"/>
        <scheme val="minor"/>
      </rPr>
      <t xml:space="preserve">For each workstream (CP2/NDC SP/JSB), please describe the main challenges faced during the last quarter, where your project implementation did not go as planned. Select activities that the team had some control over and describe the actions undertaken to address the difficulties.
Please use this section to highlight emerging technical assistance needs or anticipated challenges.  
</t>
    </r>
  </si>
  <si>
    <t xml:space="preserve">The challenges are related to the identified risks.
-In the case of activity 1, we are faced with the challenge that the reduction of the NCCC team (due to the resignation of consultants) creates delays in the processing of information for the NCCAMP.
-Provinces have expressed the need for more time in order to finalize their Climate Change Response Plans. A large flow of deliveries of Response Plans is expected to be received and reviewed by the NCCD team during the next four-month period, this could represent a bottleneck in meeting the expected times.
-In regards to the training cycle “Capacity Building for developing environmental policies against climate change”, one of the challenges encountered was the abandonment of the course by many participants. In order to obtain the certificate, a requisite of 70% of assistance and approval of the final evaluation was set. From the over 700 initial participants, only 184 obtained the certificate, which is still a high number considering it was a free course which extended for over 4 months. One of the main reasons which was identified for desertion was the fact that the classes took place during work hours. </t>
  </si>
  <si>
    <t xml:space="preserve">Component 2. The provinces have expressed the need to continue improving their Climate Change Response Plans. The project budget does not consider the possibility of providing support in 2023. 
Component 3. The challenge of how to reach a greater number of companies, especially small and medium-sized ones, continues to be presented. 
On the other hand, the process of work and dialogue with companies and industrial chambers requires time to reflect concrete results as well as a larger budget.Also, certain key instruments that contribute to the fulfillment of the objectives of Activity 3 may take time to be developed. Given that the project ends in July, it is possible that some results will be partially communicated.  </t>
  </si>
  <si>
    <t xml:space="preserve">Component 2. 
Provinces have expressed the need to continue improving their Climate Change Response Plans, especially the participatory processes. There was also a need to deepen workshops on monitoring and communication systems and to deepen the work on carbon markets.  
Gender Strategy. Funding is required for consultancies for the development of workshops and studies.
Component 3. There is still the challenge of how to reach a greater number of companies, especially small and medium-sized ones in the provinces. An annual face-to-face event is proposed, with the presence of 200 companies, which is a challenge.  </t>
  </si>
  <si>
    <t xml:space="preserve">There is a need to continue supporting the provinces in strengthening their response plans, especially in the two areas identified: participatory processes for the definition of climate plans and systems for monitoring the measures and goals of the subnational plan.  
The Gender Strategy requires  development of workshops and studies and in accordance funds need to be movilized
The activities with the private sector of the Climate Action Agreement initiative present the challenge of continuity after the change of government in December, while obtaining adequate funding to continue responding to the needs of the sector. </t>
  </si>
  <si>
    <t xml:space="preserve">The project document has identified as a risk the electoral context due to the possibility that participation processes might be limited,  the flows of information revised and in accordance the the validation of products as well as the planning stages may be delayed.
The institutional restructuring that the elected government will soon begin, during the first months of the administration, could impact the activities results as well as the budget execution scheduled for the funds, presenting the scenario to be necessary to evaluate a possible extension to the finalization date. </t>
  </si>
  <si>
    <r>
      <t xml:space="preserve">Lessons learned and good practices
</t>
    </r>
    <r>
      <rPr>
        <sz val="11"/>
        <color theme="5" tint="-0.249977111117893"/>
        <rFont val="Calibri"/>
        <family val="2"/>
        <scheme val="minor"/>
      </rPr>
      <t xml:space="preserve">For each workstream (CP2/NDC SP), share key lessons learned and/or good practices at the project and partnership level, including those related to gender and social inclusion, to contribute to knowledge sharing and informing future support. 
Reflect on 2-3 things relating to partnership, planning, implementation and/or learning that would help make the programme more impactful (at the project, country, regional or global level) and justify.  </t>
    </r>
  </si>
  <si>
    <t>Virtuality has facilitated meetings with the provincial teams. However, as a lesson learned, we believe that it would be important to hold a face-to-face workshop to analyze results and define next steps. 
The exchange meetings between provincial focal points, consultants and the DNCC team were key to generate a link and learn about different resources and strategies. For example, the province of La Pampa presented its experience in the use of the EDGAR tool, which geo-references GHG emissions.  Other provinces replicated the experience to complement the information on their GHG emission patterns. In addition, since the province of Santa Fe was the first to finalize its plan, it received consultations from numerous provinces. Likewise, the teams of the Patagonia Region organized regional exchanges and included this dynamic in the proposals of their governance schemes in the plan. 
The resources provided by the DNCC were very useful, through a folder created in Google Drive called "Toolbox for consultants". It contained the provincial breakdown of the INGEI (BUR3 and later BUR4 was added), a spreadsheet of main categories by jurisdiction, prepared by the mitigation coordination of the DNCC especially for consultants, spreadsheets for calculating emission reductions, among other things. It should be noted that many people from the DNCC (both from the adaptation and mitigation teams) were involved in the preparation of this folder. In the same folder, the recordings of training sessions for consultants were shared, where different topics related to the development of the response plan were discussed. This allows consultants to access them when needed. 
The Consultant's Toolbox contains valuable information and instructions for developing the plan. Due to the volume of information, accessibility was difficult and required specific clarifications and communications. A more efficient organization of the information should be sought.
In regards to the contact initiated with leading companies and business networks to implement a work plan and validate the objectives of the next event with the private sector, it is key to reach more companies. It should be noted that the DNCC does not have databases to have a wide call.</t>
  </si>
  <si>
    <t xml:space="preserve">The line of work created for articulation with the private sector has provided a platform to validate these strategies with an actor that was dispersed in the expanded roundtables of the NCCC.  
There is a notable interest in collaborating and participating in the proposals on the part of the companies, as well as a demand from the different working groups and processes of the Secretariat and the Ministry to propose working agendas with the private sector, including the Escazú Agreement. We consider that it is essential to maintain this space and promote the exchange with other regional platforms in order to replicate successful mechanisms and proposals so as not to lose the interest and level of participation achieved.
One of the lessons learned during this quarter has been that it is necessary to give a significant amount of time to the exchange of ideas, questions and answers. The time for oral and chat exchanges in the virtual meetings was limited in some workshops due to the amount of content available for training. This situation allows us to rethink the various channels that should be enabled. In principle, in order to evacuate numerous doubts from the second workshop, a document with frequently asked questions on the topic of the training, carbon markets, has been sent to the participants after the training.    </t>
  </si>
  <si>
    <t>A good practice acquired within the framework of the NCCC is to formalize the results of the work through different instruments. In this sense, in this period, plans and programs have been approved through ministerial resolutions.
In the Climate Action Agreement trainings, many participants require certificates of attendance and training, something that was not initially anticipated. Based on the experience of the training cycles with municipalities and provinces, a certificate will be provided.
It is expected that in September, as part of the closure of the Work Plan with the private sector of the Climate Action Agreement, to hold an event where companies will be invited to sign a document with an expression of interest to continue implementing or initiate climate action aligned to national climate plans.
The practice of asynchronous training is a new modality implemented, which requires strengthening communication for greater participation.
It is expected to organize a greater number of face-to-face events, however, ensuring attendance given the number of events in an electoral context requires coordination with other institutions and agendas of key actors.</t>
  </si>
  <si>
    <t xml:space="preserve">The consensus with the provinces on the minimum criteria for approval of Response Plans has been a successful process, which showed the interest of the work teams in having clear criteria, instructions and standards, as these facilitate the work and help mobilize commitment at the subnational level. 
The registration and formalization of the different results and instruments of the National Climate Change Cabinet has been a good practice and is relevant considering the upcoming change of government. 
Likewise, the participatory mechanisms of the National Climate Change Cabinet have been consolidated and are effective in defining and validating new strategies, as was the case with the National Strategy for the Use of Carbon Markets. 
To close the year of work with the private sector, the event with the signing of a commitment to action and voluntary reporting of measures by 85 companies has been a good initiative. This commitment promotes the continuity of the initiative and especially the structuring of a public-private information system and mechanisms,which should be designed integrating the experiences of various networks and chambers in the country such as Global Compact Argentina, the Business Council for Sustainable Development (CEADS), the Argentine Industrial Union (UIA), among others.  
</t>
  </si>
  <si>
    <t>During the period, the initiative to centralize and facilitate access to a broad base of actors from different sectors, to the climate information produced in recent years, stands out.
The governance scheme of the National Climate Change Cabinet and the External Advisory Council is highlighted as one of the best practices to encourage participation, validate and improve public climate policies.
Likewise, keeping records of the results and formalizing instruments has been a constant practice that favors the transparency and the continuity  of the processes.
On the other hand, the efforts since the beginning of the project towards articulating the  work with subnational governments allowed important advances. In particular, local and regional working groups were strengthened, climate plans were developed, as well as processes and standards agreed between the nation and provinces to approve the mentioned plans, reflecting a commitment to climate action.</t>
  </si>
  <si>
    <t>Report Completion Status</t>
  </si>
  <si>
    <t>Status of Activities</t>
  </si>
  <si>
    <t>Status of Activities (Updated)</t>
  </si>
  <si>
    <t>Risk</t>
  </si>
  <si>
    <t>Risk type</t>
  </si>
  <si>
    <t xml:space="preserve">Social &amp; Environmental/Human rights </t>
  </si>
  <si>
    <t xml:space="preserve">Social and Environmental </t>
  </si>
  <si>
    <t>Low</t>
  </si>
  <si>
    <t>1= Cancelled</t>
  </si>
  <si>
    <t>Social &amp; Environmental/Gender equality &amp; women’s empowerment</t>
  </si>
  <si>
    <t>Social &amp; Environmental/Grievances (Accountability to stakeholders)</t>
  </si>
  <si>
    <t xml:space="preserve">Social &amp; Environmental/Biodiversity conservation &amp; sustainable natural resource mgmt </t>
  </si>
  <si>
    <t xml:space="preserve">Organizational </t>
  </si>
  <si>
    <t>Cancelled</t>
  </si>
  <si>
    <t>4 = Work almost complete</t>
  </si>
  <si>
    <t>Social &amp; Environmental/Climate change &amp; disaster risks</t>
  </si>
  <si>
    <t xml:space="preserve">Social &amp; Environmental/Community health, safety &amp; security </t>
  </si>
  <si>
    <t xml:space="preserve">Regulatory </t>
  </si>
  <si>
    <t xml:space="preserve">Social &amp; Environmental/Cultural heritage </t>
  </si>
  <si>
    <t xml:space="preserve">Strategic </t>
  </si>
  <si>
    <t>Social &amp; Environmental/Displacement &amp; resettlement</t>
  </si>
  <si>
    <t>Safety and Security</t>
  </si>
  <si>
    <t>Social &amp; Environmental/Indigenous peoples</t>
  </si>
  <si>
    <t>Social &amp; Environmental/Labour &amp; working conditions</t>
  </si>
  <si>
    <t>Social &amp; Environmental/Pollution prevention &amp; resource efficiency</t>
  </si>
  <si>
    <t>Social &amp; Environmental/Stakeholder engagement</t>
  </si>
  <si>
    <t>Social &amp; Environmental/Sexual exploitation &amp; abuse</t>
  </si>
  <si>
    <t>Financial/Cost recovery</t>
  </si>
  <si>
    <t>Financial/Value for money</t>
  </si>
  <si>
    <t>Financial/Corruption &amp; fraud</t>
  </si>
  <si>
    <t>Financial/Fluctuation in credit rate, market, currency</t>
  </si>
  <si>
    <t xml:space="preserve">Financial/Delivery </t>
  </si>
  <si>
    <t>Financial/Budget availability &amp; cash flow</t>
  </si>
  <si>
    <t>Operational/Responsiveness to audit &amp; evaluations (Delays in the conduct of and implementation of recommendations)</t>
  </si>
  <si>
    <t xml:space="preserve">Operational/Leadership &amp; management </t>
  </si>
  <si>
    <t>Operational/Flexibility &amp; opportunity management</t>
  </si>
  <si>
    <t>Operational/Reporting &amp; communication</t>
  </si>
  <si>
    <t xml:space="preserve">Operational/Partners’ engagement </t>
  </si>
  <si>
    <t>Operational/Transition &amp; exit strategy</t>
  </si>
  <si>
    <t xml:space="preserve">Operational/Occupational safety, health &amp; well-being </t>
  </si>
  <si>
    <t>Operational/Capacities of the partners</t>
  </si>
  <si>
    <t>Organizational/Governance</t>
  </si>
  <si>
    <t>Organizational/Execution capacity</t>
  </si>
  <si>
    <t>Organizational/Implementation arrangements</t>
  </si>
  <si>
    <t>Organizational/Accountability</t>
  </si>
  <si>
    <t>Organizational/Monitoring &amp; oversight</t>
  </si>
  <si>
    <t xml:space="preserve">Organizational/Knowledge management </t>
  </si>
  <si>
    <t>Organizational/Human Resources</t>
  </si>
  <si>
    <t>Organizational/Internal control</t>
  </si>
  <si>
    <t>Organizational/Procurement</t>
  </si>
  <si>
    <t xml:space="preserve">Reputational/Public opinion &amp; media </t>
  </si>
  <si>
    <t>Reputational/Engagement w/ private sector partnership</t>
  </si>
  <si>
    <t>Reputational/Code of conduct &amp; ethics</t>
  </si>
  <si>
    <t>Reputational/Communications</t>
  </si>
  <si>
    <t>Reputational/Stakeholder management</t>
  </si>
  <si>
    <t>Reputational/Exposure to entities involved in money laundering &amp; terrorism financing</t>
  </si>
  <si>
    <t>Regulatory/Changes in the regulatory framework within the country of operation</t>
  </si>
  <si>
    <t>Regulatory/Changes in the international regulatory framework affecting the whole organization</t>
  </si>
  <si>
    <t>Regulatory/Deviation from UNDP internal rules &amp; regulations</t>
  </si>
  <si>
    <t>Strategic/Alignment with UNDP strategic priorities</t>
  </si>
  <si>
    <t>Strategic/UN system coordination &amp; reform</t>
  </si>
  <si>
    <t>Strategic/Stakeholder relations &amp; partnerships</t>
  </si>
  <si>
    <t xml:space="preserve">Strategic/Competition </t>
  </si>
  <si>
    <t>Strategic/Government commitment</t>
  </si>
  <si>
    <t>Strategic/Change/turnover in government</t>
  </si>
  <si>
    <t>Strategic/Alignment with national priorities</t>
  </si>
  <si>
    <t>Strategic/Innovating, piloting, experimenting</t>
  </si>
  <si>
    <t>Safety &amp; security/Armed conflict</t>
  </si>
  <si>
    <t xml:space="preserve">Safety &amp; security/Political instability </t>
  </si>
  <si>
    <t>Safety &amp; security/Terrorism</t>
  </si>
  <si>
    <t>Safety &amp; security/Crime</t>
  </si>
  <si>
    <t>Safety &amp; security/Civil unrest</t>
  </si>
  <si>
    <t>Safety &amp; security/Natural hazards</t>
  </si>
  <si>
    <t xml:space="preserve">Safety &amp; security/Manmade hazards                       </t>
  </si>
  <si>
    <t>Safety &amp; security/Cyber security &amp; threats</t>
  </si>
  <si>
    <t>The sectoral guides on the gender and diversity perspective in Argentina's climate policy and the National Strategy on Gender, Diversity and Climate Change (ENGDyCC) 2023-2030, prepared in 2023, which provide tools, recommendations and guidelines for the different areas of government to work on the issue, are available. 
 https://www.argentina.gob.ar/ambiente/cambio-climatico/gabinete-nacional-de-cambio-climatico/generos-y-diversidad
https://drive.google.com/file/d/1uauAGyy4ceaJYQyDYlUhZjy42U3luY2T/view?usp=drive_link</t>
  </si>
  <si>
    <t xml:space="preserve">The National Climate Change Cabinet (NCCC) includes focal points and national authorities from 18 ministries and secretariats of the National Government. In addition, 24 focal points represent each of the country's provincial jurisdictions. All of them constitute the Climate Change Commission of the Federal Council of the Environment,  which participates periodically through the provincial articulation roundtable of the NGCC. Meetings are held annually at each of the ministerial, focal point, provincial articulation tables and working group tables.  
In addition, representatives of environmental organizations, trade unions, representatives of Indigenous Peoples, universities, academic and business entities, experts and representatives of political parties make up the External Advisory Council (EAC). It was created by Law No. 27,520 in Article 12. The recommendations and proposals on climate policy plans, instruments and actions of the EAC are of mandatory consideration for the NCCC.
In terms of interaction with UN Agencies, the NDC Support project establishes synergies in terms of human resources, actions and products with other projects under the Undersecretariat for the Environment, such as CBIT, Elaboration of Biennial Transparency Reports and Fourth National Communication (BTR&amp;NCP)-UNEP, GEF Housing, GEF Cities and CAEP. 
</t>
  </si>
  <si>
    <t xml:space="preserve">The project is currently in the process of being closed. The administrative procedures are expected to be completed by the end of the year.   </t>
  </si>
  <si>
    <t>Delays in the definition of the governmental structure during the year limited the development of meetings of the working groups of the National Climate Change Cabinet.</t>
  </si>
  <si>
    <t>Progress was made in the planning and organization of meetings to make progress on specific issues with stakeholders such as provinces and industries until a formal meeting is convened.</t>
  </si>
  <si>
    <t>Due to the delays in the activities of the National Climate Change Cabinet and the limitations of project budget execution during the year, the dissemination and validation processes of Argentina's BTR were affected. This hinders processes for the elaboration of the NDC in 2025, given that there will be little time to achieve a high participation of governmental actors and other relevant sectors, as well as for the development of studies, especially projections and sectoral scenarios.</t>
  </si>
  <si>
    <t>In December 2022, a consolidated and agreed document was presented through a broad participatory process.  During 2024, progress will be made in defining the monitoring system.</t>
  </si>
  <si>
    <t xml:space="preserve">In December 2020, Argentina submitted to the UNFCCC the second NDC, which was updated in November 2021 , increasing its mitigation component ambition goal.  
The National Climate Change Cabinet was informed that an update of the NDC to be submitted in 2025 should be initiated. Dialogues with various sectors have begun. During 2024 the necessary studies for this update will be defined.   </t>
  </si>
  <si>
    <t>11 provinces (Chaco, Entre Ríos, Formosa, Jujuy, La Pampa, Misiones, San Juan, Santa Fe, Santiago del Estero, Tierra del Fuego, La Rioja) have already made the formal presentation of their Climate Change Response Plans and began the pre-validation circuit. This circuit involves the review of the documents by the national mitigation and adaptation teams, which evaluate if they comply with the validation criteria defined by law 27,520, its regulatory decree and the agreements of the Provincial Articulation Table held in July 2023. 
Details of the procedure for the validation of climate response plans for final approval are being discussed with the provinces.  Approved plans are expected by the end of 2024.</t>
  </si>
  <si>
    <t>The process of reviewing private sector measures of the National Climate Change Adaptation and Mitigation Plan, led by the Sustainable Industry Directorate of the Undersecretariat of Industrial Policy of the Secretariat of Industry and Commerce of the Ministry of Economy, continues. In August, the industry working group was held within the framework of the National Cabinet on Climate Change, in which industrial chambers expressed their lines of work that could be considered for the update of the NDC. Progress was also made in defining the climate risks and impacts that affect industries and potential adaptation measures.</t>
  </si>
  <si>
    <t>The National Directorate of Climate Change will continue to generate technical and methodological tools to facilitate the implementation of NDC measures and the National Plan in business climate strategies. A proposal was designed to display information for the private sector on the institutional website of the Undersecretariat of the Environment, subject to approval. 
During the year, progress on the Carbon Market Strategy will be defined under the direction of the Secretary of Energy.
During the year, the progress of the Carbon Market Strategy will be defined under the direction of the Energy Secretariat.
The final version of the report on Emission Factors for calculating the carbon footprint, generated with funding from NDC Support (in final validation), and the Document of guidelines to mainstream adaptation in the development of private social investment strategies and actions will be disseminated. 
Within the framework of the National Climate Change Cabinet's industry working group, it is expected to provide support so that industrial chambers can quantify their mitigation measures and deepen adaptation measures to include in the process of updating the Argentine NDC.</t>
  </si>
  <si>
    <t xml:space="preserve">The Undersecretariat for the Environment participated in the panel discussion on the preparation of inclusive NDCs in health, held in September within the framework of the webinars organized by the NDC Partnership, GIZ, UNDP and WRI. The panel presented the studies carried out in the area of health and the Health and Climate Change Strategy. This space was an opportunity to disseminate the strategy, which is the result of a good practice of articulation achieved in the framework of the NCCC.  </t>
  </si>
  <si>
    <r>
      <rPr>
        <b/>
        <sz val="11"/>
        <color theme="1"/>
        <rFont val="Calibri"/>
        <family val="2"/>
        <scheme val="minor"/>
      </rPr>
      <t>National Cabinet on Climate Change (NCCC) - Ministerial Meeting</t>
    </r>
    <r>
      <rPr>
        <sz val="11"/>
        <color theme="1"/>
        <rFont val="Calibri"/>
        <family val="2"/>
        <scheme val="minor"/>
      </rPr>
      <t xml:space="preserve">
During the quarter, the Secretary of Tourism, Sports and Environment, Daniel Scioli, was appointed as the person in charge of chairing the National Cabinet on Climate Change (NCCC), previously in charge of the Chief of the Cabinet of Ministers. This appointment facilitates the convening of the working tables with different stakeholders for the approval of key milestones for the coming months of 2024 and 2025, such as the presentation of the Biennial Transparency Report (BTR) and the presentation of the Nationally Determined Contribution (NDC) that require broad articulation and consensus.
Within this framework, the First NCCC Ministerial Meeting was held on September 23 formally initiating the activities of the NCCC. At this meeting, the national and international commitments assumed by the Argentine Republic were reaffirmed, as well as the work plan focused on climate change adaptation and mitigation.
</t>
    </r>
    <r>
      <rPr>
        <b/>
        <sz val="11"/>
        <color theme="1"/>
        <rFont val="Calibri"/>
        <family val="2"/>
        <scheme val="minor"/>
      </rPr>
      <t xml:space="preserve">Subnational Articulation
</t>
    </r>
    <r>
      <rPr>
        <sz val="11"/>
        <color theme="1"/>
        <rFont val="Calibri"/>
        <family val="2"/>
        <scheme val="minor"/>
      </rPr>
      <t xml:space="preserve">The technical assistance process continued in the process of validating climate change response plans. Bilateral exchange meetings were held with the provinces of Santa Fe, San Luis and Neuquén.
During the period, progress was made in the process of validating the Response Plan of the Province of Santiago del Estero and the Province of La Rioja began the validation process.
The Climate Change and Air Quality Commission of the Federal Council for the Environment (COFEMA) met on August 22 to update the status of the validation process, exchange information on carbon market issues of relevance to the provinces and request information on the country's position at COP29 to be held in November in Azerbaijan. A new meeting of the Commission was held at the beginning of September in order to clarify and reach a consensus on the details of the approval of the response plans.
COFEMA Meeting: https://drive.google.com/file/d/1CwyT2TsJ4CMQotMq3yALlPhTFH-3o1Df/view?usp=drive_link
</t>
    </r>
    <r>
      <rPr>
        <b/>
        <sz val="11"/>
        <color theme="1"/>
        <rFont val="Calibri"/>
        <family val="2"/>
        <scheme val="minor"/>
      </rPr>
      <t xml:space="preserve">Public-private articulation
</t>
    </r>
    <r>
      <rPr>
        <sz val="11"/>
        <color theme="1"/>
        <rFont val="Calibri"/>
        <family val="2"/>
        <scheme val="minor"/>
      </rPr>
      <t xml:space="preserve">The Climate Management Area of the Undersecretary of the Environment (SsA) participated in the event “Carbon Markets in Argentina, perspectives from the public and private sector”, held at the Argentine Rural Society (SRA) in July. In a panel with representatives of the private sector, the Mitigation Coordinator of the SsA presented the country's climate commitments, aspects related to the national GHG inventory, BTR and mitigation. 
On the other hand, in August the meeting of the Second Industry Roundtable of the NCCC was held, jointly coordinated by the Sustainable Industry Directorate of the Undersecretariat of Industrial Policy - Industry and Commerce Secretariat and the Undersecretariat of Environment. 
The table addressed issues such as the presentation of the BTR and the relevance of the sector to collaborate with the process of continuous improvement of the National GHG Inventory. In addition, the different industrial chambers that participated presented their lines of action so that they can be evaluated for the next NDC. In addition, representatives of the Ministry of Foreign Affairs made a presentation on issues relevant to the industry in relation to international policy. The Undersecretariat of Tourism proposed a sub-working group on tourism with the private sector, considering the tourism value chain. Finally, the results of the workshop on adaptation with industries held in July were presented, where climate threats to the industry and potential sectoral measures were identified. 
Second Industry Roundtable of the NGCC: https://docs.google.com/document/d/1-n1K1YpG2JvxPHyE_L13ZxJ_yeUriAgA/edit?usp=drive_link&amp;ouid=110823738773131652351&amp;rtpof=true&amp;sd=true
Adaptation measures: https://drive.google.com/file/d/1G49Km3EUx8rtS5AbjJPAAccWf2suEEDR/view?usp=drive_link
</t>
    </r>
  </si>
  <si>
    <t xml:space="preserve">Mitigation and adaptation measures PNAyMCC
https://docs.google.com/spreadsheets/d/1Yzv2LozID8_GgK4NVUNZureNh43Eg8g-/edit?usp=drive_link&amp;ouid=110823738773131652351&amp;rtpof=true&amp;sd=true
Second Industry Roundtable of the NGCC
https://docs.google.com/document/d/1-n1K1YpG2JvxPHyE_L13ZxJ_yeUriAgA/edit?usp=drive_link&amp;ouid=110823738773131652351&amp;rtpof=true&amp;sd=true
Adaptation measures
https://drive.google.com/file/d/1G49Km3EUx8rtS5AbjJPAAccWf2suEEDR/view?usp=drive_link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</si>
</sst>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_(&quot;$&quot;* \(#,##0.00\);_(&quot;$&quot;* &quot;-&quot;??_);_(@_)"/>
    <numFmt numFmtId="165" formatCode="_(* #,##0.00_);_(* \(#,##0.00\);_(* &quot;-&quot;??_);_(@_)"/>
    <numFmt numFmtId="166" formatCode="_([$$-409]* #,##0.00_);_([$$-409]* \(#,##0.00\);_([$$-409]* &quot;-&quot;??_);_(@_)"/>
    <numFmt numFmtId="167" formatCode="_(* #,##0.0000_);_(* \(#,##0.0000\);_(* &quot;-&quot;??_);_(@_)"/>
  </numFmts>
  <fonts count="97">
    <font>
      <sz val="11"/>
      <color theme="1"/>
      <name val="Calibri"/>
      <family val="2"/>
      <scheme val="minor"/>
    </font>
    <font>
      <b/>
      <sz val="11"/>
      <color theme="1"/>
      <name val="Calibri"/>
      <family val="2"/>
      <scheme val="minor"/>
    </font>
    <font>
      <b/>
      <sz val="18"/>
      <name val="Calibri"/>
      <family val="2"/>
      <scheme val="minor"/>
    </font>
    <font>
      <b/>
      <u/>
      <sz val="18"/>
      <name val="Calibri"/>
      <family val="2"/>
      <scheme val="minor"/>
    </font>
    <font>
      <b/>
      <sz val="18"/>
      <color rgb="FF00B0F0"/>
      <name val="Calibri"/>
      <family val="2"/>
      <scheme val="minor"/>
    </font>
    <font>
      <b/>
      <sz val="22"/>
      <name val="Calibri"/>
      <family val="2"/>
      <scheme val="minor"/>
    </font>
    <font>
      <b/>
      <sz val="14"/>
      <color rgb="FFFF0000"/>
      <name val="Calibri Light (heading)"/>
    </font>
    <font>
      <i/>
      <sz val="11"/>
      <color theme="0" tint="-0.499984740745262"/>
      <name val="Calibri"/>
      <family val="2"/>
      <scheme val="minor"/>
    </font>
    <font>
      <sz val="11"/>
      <color theme="0" tint="-0.499984740745262"/>
      <name val="Calibri"/>
      <family val="2"/>
      <scheme val="minor"/>
    </font>
    <font>
      <b/>
      <sz val="14"/>
      <name val="Calibri Light (heading)"/>
    </font>
    <font>
      <b/>
      <sz val="11"/>
      <color theme="4" tint="-0.249977111117893"/>
      <name val="Calibri"/>
      <family val="2"/>
      <scheme val="minor"/>
    </font>
    <font>
      <i/>
      <sz val="11"/>
      <color theme="4" tint="-0.249977111117893"/>
      <name val="Calibri"/>
      <family val="2"/>
      <scheme val="minor"/>
    </font>
    <font>
      <i/>
      <sz val="11"/>
      <color rgb="FF808080"/>
      <name val="Calibri"/>
      <family val="2"/>
    </font>
    <font>
      <i/>
      <sz val="11"/>
      <color theme="0" tint="-0.34998626667073579"/>
      <name val="Calibri"/>
      <family val="2"/>
    </font>
    <font>
      <i/>
      <sz val="11"/>
      <color theme="0" tint="-0.34998626667073579"/>
      <name val="Calibri"/>
      <family val="2"/>
      <scheme val="minor"/>
    </font>
    <font>
      <u/>
      <sz val="11"/>
      <color theme="10"/>
      <name val="Calibri"/>
      <family val="2"/>
      <scheme val="minor"/>
    </font>
    <font>
      <sz val="10"/>
      <color theme="1"/>
      <name val="Calibri Light"/>
      <family val="2"/>
      <scheme val="major"/>
    </font>
    <font>
      <b/>
      <sz val="10"/>
      <color theme="1"/>
      <name val="Calibri Light"/>
      <family val="2"/>
      <scheme val="major"/>
    </font>
    <font>
      <b/>
      <sz val="9"/>
      <color theme="4"/>
      <name val="Calibri Light"/>
      <family val="2"/>
      <scheme val="major"/>
    </font>
    <font>
      <sz val="10"/>
      <color rgb="FFFF0000"/>
      <name val="Calibri Light"/>
      <family val="2"/>
      <scheme val="major"/>
    </font>
    <font>
      <sz val="10"/>
      <name val="Calibri Light"/>
      <family val="2"/>
      <scheme val="major"/>
    </font>
    <font>
      <sz val="10"/>
      <color rgb="FFC00000"/>
      <name val="Calibri Light"/>
      <family val="2"/>
      <scheme val="major"/>
    </font>
    <font>
      <sz val="10"/>
      <color rgb="FF000000"/>
      <name val="Calibri Light"/>
      <family val="2"/>
    </font>
    <font>
      <sz val="10"/>
      <name val="Calibri Light"/>
      <family val="2"/>
    </font>
    <font>
      <sz val="10"/>
      <color rgb="FF000000"/>
      <name val="Calibri"/>
      <family val="2"/>
    </font>
    <font>
      <b/>
      <sz val="12"/>
      <name val="Calibri"/>
      <family val="2"/>
      <scheme val="minor"/>
    </font>
    <font>
      <b/>
      <sz val="12"/>
      <color rgb="FFC00000"/>
      <name val="Calibri"/>
      <family val="2"/>
      <scheme val="minor"/>
    </font>
    <font>
      <sz val="11"/>
      <name val="Calibri"/>
      <family val="2"/>
    </font>
    <font>
      <sz val="11"/>
      <name val="Calibri"/>
      <family val="2"/>
      <scheme val="minor"/>
    </font>
    <font>
      <i/>
      <sz val="11"/>
      <name val="Calibri"/>
      <family val="2"/>
      <scheme val="minor"/>
    </font>
    <font>
      <i/>
      <sz val="11"/>
      <name val="Calibri"/>
      <family val="2"/>
    </font>
    <font>
      <sz val="11"/>
      <color theme="0" tint="-0.499984740745262"/>
      <name val="Calibri"/>
      <family val="2"/>
    </font>
    <font>
      <sz val="11"/>
      <color theme="5" tint="-0.249977111117893"/>
      <name val="Calibri"/>
      <family val="2"/>
      <scheme val="minor"/>
    </font>
    <font>
      <b/>
      <sz val="11"/>
      <color rgb="FF000000"/>
      <name val="Calibri"/>
      <family val="2"/>
    </font>
    <font>
      <sz val="11"/>
      <color theme="5" tint="-0.249977111117893"/>
      <name val="Calibri"/>
      <family val="2"/>
    </font>
    <font>
      <b/>
      <sz val="11"/>
      <color theme="5" tint="-0.249977111117893"/>
      <name val="Calibri"/>
      <family val="2"/>
      <scheme val="minor"/>
    </font>
    <font>
      <b/>
      <sz val="11"/>
      <name val="Calibri"/>
      <family val="2"/>
      <scheme val="minor"/>
    </font>
    <font>
      <b/>
      <sz val="18"/>
      <color theme="0" tint="-0.499984740745262"/>
      <name val="Calibri"/>
      <family val="2"/>
      <scheme val="minor"/>
    </font>
    <font>
      <b/>
      <sz val="18"/>
      <color rgb="FFC00000"/>
      <name val="Calibri"/>
      <family val="2"/>
      <scheme val="minor"/>
    </font>
    <font>
      <sz val="10"/>
      <color theme="0" tint="-0.499984740745262"/>
      <name val="Calibri Light"/>
      <family val="2"/>
      <scheme val="major"/>
    </font>
    <font>
      <b/>
      <sz val="10"/>
      <color theme="0" tint="-0.499984740745262"/>
      <name val="Calibri Light"/>
      <family val="2"/>
      <scheme val="major"/>
    </font>
    <font>
      <sz val="10"/>
      <color theme="0" tint="-0.499984740745262"/>
      <name val="Calibri Light"/>
      <family val="2"/>
    </font>
    <font>
      <sz val="10"/>
      <color theme="0" tint="-0.499984740745262"/>
      <name val="Calibri"/>
      <family val="2"/>
    </font>
    <font>
      <u/>
      <sz val="11"/>
      <color theme="0" tint="-0.499984740745262"/>
      <name val="Calibri"/>
      <family val="2"/>
      <scheme val="minor"/>
    </font>
    <font>
      <sz val="11"/>
      <color theme="0" tint="-0.499984740745262"/>
      <name val="Calibri"/>
      <family val="2"/>
      <charset val="1"/>
    </font>
    <font>
      <i/>
      <sz val="11"/>
      <color theme="1" tint="0.499984740745262"/>
      <name val="Calibri"/>
      <family val="2"/>
      <scheme val="minor"/>
    </font>
    <font>
      <b/>
      <sz val="11"/>
      <color rgb="FF000000"/>
      <name val="Calibri"/>
      <family val="2"/>
      <scheme val="minor"/>
    </font>
    <font>
      <sz val="11"/>
      <color rgb="FFC65911"/>
      <name val="Calibri"/>
      <family val="2"/>
      <scheme val="minor"/>
    </font>
    <font>
      <sz val="11"/>
      <color theme="0" tint="-4.9989318521683403E-2"/>
      <name val="Calibri"/>
      <family val="2"/>
      <scheme val="minor"/>
    </font>
    <font>
      <sz val="11"/>
      <color theme="4" tint="-0.249977111117893"/>
      <name val="Calibri"/>
      <family val="2"/>
      <scheme val="minor"/>
    </font>
    <font>
      <sz val="8"/>
      <name val="Calibri"/>
      <family val="2"/>
      <scheme val="minor"/>
    </font>
    <font>
      <b/>
      <sz val="11"/>
      <name val="Calibri"/>
      <family val="2"/>
    </font>
    <font>
      <i/>
      <sz val="11"/>
      <color theme="0" tint="-0.499984740745262"/>
      <name val="Calibri"/>
      <family val="2"/>
    </font>
    <font>
      <sz val="11"/>
      <color theme="10"/>
      <name val="Calibri"/>
      <family val="2"/>
      <scheme val="minor"/>
    </font>
    <font>
      <u/>
      <sz val="11"/>
      <color rgb="FF808080"/>
      <name val="Calibri"/>
      <family val="2"/>
    </font>
    <font>
      <sz val="11"/>
      <color rgb="FF808080"/>
      <name val="Calibri"/>
      <family val="2"/>
    </font>
    <font>
      <u/>
      <sz val="11"/>
      <color rgb="FF000000"/>
      <name val="Calibri"/>
      <family val="2"/>
    </font>
    <font>
      <sz val="10"/>
      <color theme="5" tint="-0.249977111117893"/>
      <name val="Calibri"/>
      <family val="2"/>
    </font>
    <font>
      <sz val="10"/>
      <color rgb="FFC65911"/>
      <name val="Calibri"/>
      <family val="2"/>
      <scheme val="minor"/>
    </font>
    <font>
      <sz val="10"/>
      <color theme="5" tint="-0.249977111117893"/>
      <name val="Calibri"/>
      <family val="2"/>
      <scheme val="minor"/>
    </font>
    <font>
      <b/>
      <sz val="12"/>
      <color theme="1" tint="0.34998626667073579"/>
      <name val="Calibri"/>
      <family val="2"/>
      <scheme val="minor"/>
    </font>
    <font>
      <sz val="13.5"/>
      <color rgb="FF000000"/>
      <name val="Calibri"/>
      <family val="2"/>
      <scheme val="minor"/>
    </font>
    <font>
      <u/>
      <sz val="11"/>
      <color theme="0" tint="-0.499984740745262"/>
      <name val="Calibri"/>
      <family val="2"/>
    </font>
    <font>
      <sz val="11"/>
      <color theme="1" tint="0.499984740745262"/>
      <name val="Calibri"/>
      <family val="2"/>
      <scheme val="minor"/>
    </font>
    <font>
      <sz val="11"/>
      <color rgb="FF000000"/>
      <name val="Calibri"/>
      <family val="2"/>
    </font>
    <font>
      <sz val="11"/>
      <color theme="1"/>
      <name val="Calibri"/>
      <family val="2"/>
    </font>
    <font>
      <u/>
      <sz val="11"/>
      <name val="Calibri"/>
      <family val="2"/>
    </font>
    <font>
      <sz val="11"/>
      <color rgb="FF444444"/>
      <name val="Calibri"/>
      <family val="2"/>
      <charset val="1"/>
    </font>
    <font>
      <u/>
      <sz val="11"/>
      <color rgb="FF4472C4"/>
      <name val="Calibri"/>
      <family val="2"/>
    </font>
    <font>
      <sz val="11"/>
      <color theme="1"/>
      <name val="Calibri"/>
      <family val="2"/>
      <scheme val="minor"/>
    </font>
    <font>
      <sz val="11"/>
      <color theme="0"/>
      <name val="Calibri"/>
      <family val="2"/>
      <scheme val="minor"/>
    </font>
    <font>
      <sz val="11"/>
      <color theme="5"/>
      <name val="Calibri"/>
      <family val="2"/>
      <scheme val="minor"/>
    </font>
    <font>
      <b/>
      <sz val="18"/>
      <color rgb="FF000000"/>
      <name val="Calibri"/>
      <family val="2"/>
    </font>
    <font>
      <b/>
      <u/>
      <sz val="18"/>
      <color rgb="FF000000"/>
      <name val="Calibri"/>
      <family val="2"/>
    </font>
    <font>
      <sz val="10"/>
      <color rgb="FF000000"/>
      <name val="Calibri Light"/>
      <family val="2"/>
      <scheme val="major"/>
    </font>
    <font>
      <b/>
      <sz val="10"/>
      <name val="Calibri Light"/>
      <family val="2"/>
      <scheme val="major"/>
    </font>
    <font>
      <u/>
      <sz val="10"/>
      <color rgb="FF000000"/>
      <name val="Calibri Light"/>
      <family val="2"/>
      <scheme val="major"/>
    </font>
    <font>
      <u/>
      <sz val="10"/>
      <color rgb="FF000000"/>
      <name val="Calibri Light (heading)"/>
    </font>
    <font>
      <sz val="10"/>
      <color rgb="FF000000"/>
      <name val="Calibri Light (heading)"/>
    </font>
    <font>
      <u/>
      <sz val="10"/>
      <color rgb="FF000000"/>
      <name val="Calibri Light (Headings)"/>
    </font>
    <font>
      <b/>
      <sz val="10"/>
      <color rgb="FFC00000"/>
      <name val="Calibri Light"/>
      <family val="2"/>
      <scheme val="major"/>
    </font>
    <font>
      <b/>
      <sz val="12"/>
      <name val="Calibri Light"/>
      <family val="2"/>
      <scheme val="major"/>
    </font>
    <font>
      <b/>
      <u/>
      <sz val="11"/>
      <color rgb="FFC00000"/>
      <name val="Calibri"/>
      <family val="2"/>
      <scheme val="minor"/>
    </font>
    <font>
      <sz val="16"/>
      <color rgb="FFFF0000"/>
      <name val="Calibri"/>
      <family val="2"/>
      <scheme val="minor"/>
    </font>
    <font>
      <b/>
      <sz val="22"/>
      <color rgb="FFFF0000"/>
      <name val="Calibri"/>
      <family val="2"/>
      <scheme val="minor"/>
    </font>
    <font>
      <sz val="10"/>
      <color theme="0"/>
      <name val="Calibri Light"/>
      <family val="2"/>
      <scheme val="major"/>
    </font>
    <font>
      <b/>
      <sz val="12"/>
      <color theme="0" tint="-0.499984740745262"/>
      <name val="Calibri"/>
      <family val="2"/>
      <scheme val="minor"/>
    </font>
    <font>
      <b/>
      <sz val="11"/>
      <color theme="0" tint="-0.499984740745262"/>
      <name val="Calibri"/>
      <family val="2"/>
    </font>
    <font>
      <b/>
      <sz val="11"/>
      <color theme="0" tint="-0.499984740745262"/>
      <name val="Calibri"/>
      <family val="2"/>
      <scheme val="minor"/>
    </font>
    <font>
      <sz val="10"/>
      <color theme="0" tint="-0.499984740745262"/>
      <name val="Calibri"/>
      <family val="2"/>
      <scheme val="minor"/>
    </font>
    <font>
      <b/>
      <sz val="12"/>
      <color theme="0" tint="-0.499984740745262"/>
      <name val="Calibri Light"/>
      <family val="2"/>
      <scheme val="major"/>
    </font>
    <font>
      <b/>
      <u/>
      <sz val="11"/>
      <color theme="0" tint="-0.499984740745262"/>
      <name val="Calibri"/>
      <family val="2"/>
      <scheme val="minor"/>
    </font>
    <font>
      <sz val="11"/>
      <color theme="1" tint="0.499984740745262"/>
      <name val="Calibri"/>
      <family val="2"/>
    </font>
    <font>
      <sz val="10"/>
      <color theme="1" tint="0.499984740745262"/>
      <name val="Calibri"/>
      <family val="2"/>
    </font>
    <font>
      <sz val="10"/>
      <color theme="1" tint="0.499984740745262"/>
      <name val="Calibri"/>
      <family val="2"/>
      <scheme val="minor"/>
    </font>
    <font>
      <b/>
      <sz val="11"/>
      <color theme="1" tint="0.499984740745262"/>
      <name val="Calibri"/>
      <family val="2"/>
    </font>
    <font>
      <b/>
      <sz val="11"/>
      <color theme="1" tint="0.499984740745262"/>
      <name val="Calibri"/>
      <family val="2"/>
      <scheme val="minor"/>
    </font>
  </fonts>
  <fills count="20">
    <fill>
      <patternFill patternType="none"/>
    </fill>
    <fill>
      <patternFill patternType="gray125"/>
    </fill>
    <fill>
      <patternFill patternType="solid">
        <fgColor theme="0"/>
        <bgColor indexed="64"/>
      </patternFill>
    </fill>
    <fill>
      <patternFill patternType="solid">
        <fgColor theme="8" tint="0.79998168889431442"/>
        <bgColor rgb="FF000000"/>
      </patternFill>
    </fill>
    <fill>
      <patternFill patternType="solid">
        <fgColor theme="0"/>
        <bgColor rgb="FF000000"/>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2"/>
        <bgColor indexed="64"/>
      </patternFill>
    </fill>
    <fill>
      <patternFill patternType="solid">
        <fgColor rgb="FFFFFFCC"/>
        <bgColor indexed="64"/>
      </patternFill>
    </fill>
    <fill>
      <patternFill patternType="solid">
        <fgColor rgb="FFFFFFFF"/>
        <bgColor rgb="FFFFFFFF"/>
      </patternFill>
    </fill>
    <fill>
      <patternFill patternType="solid">
        <fgColor rgb="FFC5E0B3"/>
        <bgColor rgb="FFC5E0B3"/>
      </patternFill>
    </fill>
    <fill>
      <patternFill patternType="solid">
        <fgColor theme="0" tint="-0.249977111117893"/>
        <bgColor indexed="64"/>
      </patternFill>
    </fill>
    <fill>
      <patternFill patternType="solid">
        <fgColor theme="0" tint="-4.9989318521683403E-2"/>
        <bgColor indexed="64"/>
      </patternFill>
    </fill>
    <fill>
      <patternFill patternType="solid">
        <fgColor rgb="FFF2F2F2"/>
        <bgColor indexed="64"/>
      </patternFill>
    </fill>
    <fill>
      <patternFill patternType="solid">
        <fgColor theme="9" tint="0.79998168889431442"/>
        <bgColor indexed="64"/>
      </patternFill>
    </fill>
    <fill>
      <patternFill patternType="solid">
        <fgColor theme="0" tint="-4.9989318521683403E-2"/>
        <bgColor rgb="FF000000"/>
      </patternFill>
    </fill>
    <fill>
      <patternFill patternType="solid">
        <fgColor theme="4" tint="0.59999389629810485"/>
        <bgColor indexed="64"/>
      </patternFill>
    </fill>
    <fill>
      <patternFill patternType="solid">
        <fgColor rgb="FFFFFF00"/>
        <bgColor indexed="64"/>
      </patternFill>
    </fill>
    <fill>
      <patternFill patternType="solid">
        <fgColor theme="9"/>
        <bgColor indexed="64"/>
      </patternFill>
    </fill>
  </fills>
  <borders count="5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top style="thin">
        <color rgb="FF000000"/>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rgb="FF000000"/>
      </left>
      <right style="thin">
        <color rgb="FF000000"/>
      </right>
      <top/>
      <bottom style="thin">
        <color rgb="FF000000"/>
      </bottom>
      <diagonal/>
    </border>
    <border>
      <left/>
      <right/>
      <top style="thin">
        <color indexed="64"/>
      </top>
      <bottom/>
      <diagonal/>
    </border>
    <border>
      <left/>
      <right style="thin">
        <color rgb="FF000000"/>
      </right>
      <top/>
      <bottom style="thin">
        <color rgb="FF000000"/>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diagonal/>
    </border>
    <border>
      <left style="thin">
        <color indexed="64"/>
      </left>
      <right/>
      <top/>
      <bottom style="medium">
        <color indexed="64"/>
      </bottom>
      <diagonal/>
    </border>
    <border>
      <left style="thin">
        <color rgb="FF000000"/>
      </left>
      <right/>
      <top/>
      <bottom style="thin">
        <color rgb="FF000000"/>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right style="medium">
        <color indexed="64"/>
      </right>
      <top/>
      <bottom style="thin">
        <color rgb="FF000000"/>
      </bottom>
      <diagonal/>
    </border>
    <border>
      <left/>
      <right style="thin">
        <color rgb="FF000000"/>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s>
  <cellStyleXfs count="4">
    <xf numFmtId="0" fontId="0" fillId="0" borderId="0"/>
    <xf numFmtId="165" fontId="69" fillId="0" borderId="0" applyFont="0" applyFill="0" applyBorder="0" applyAlignment="0" applyProtection="0"/>
    <xf numFmtId="164" fontId="69" fillId="0" borderId="0" applyFont="0" applyFill="0" applyBorder="0" applyAlignment="0" applyProtection="0"/>
    <xf numFmtId="0" fontId="15" fillId="0" borderId="0" applyNumberFormat="0" applyFill="0" applyBorder="0" applyAlignment="0" applyProtection="0"/>
  </cellStyleXfs>
  <cellXfs count="486">
    <xf numFmtId="0" fontId="0" fillId="0" borderId="0" xfId="0"/>
    <xf numFmtId="0" fontId="0" fillId="2" borderId="0" xfId="0" applyFill="1"/>
    <xf numFmtId="0" fontId="2" fillId="0" borderId="0" xfId="0" applyFont="1" applyAlignment="1">
      <alignment horizontal="center" vertical="top" wrapText="1"/>
    </xf>
    <xf numFmtId="0" fontId="5" fillId="0" borderId="0" xfId="0" applyFont="1" applyAlignment="1">
      <alignment vertical="top" wrapText="1"/>
    </xf>
    <xf numFmtId="0" fontId="1" fillId="5" borderId="2" xfId="0" applyFont="1" applyFill="1" applyBorder="1" applyAlignment="1">
      <alignment vertical="top"/>
    </xf>
    <xf numFmtId="0" fontId="1" fillId="5" borderId="2" xfId="0" applyFont="1" applyFill="1" applyBorder="1" applyAlignment="1">
      <alignment vertical="top" wrapText="1"/>
    </xf>
    <xf numFmtId="0" fontId="1" fillId="6" borderId="3" xfId="0" applyFont="1" applyFill="1" applyBorder="1" applyAlignment="1">
      <alignment vertical="top"/>
    </xf>
    <xf numFmtId="0" fontId="1" fillId="6" borderId="2" xfId="0" applyFont="1" applyFill="1" applyBorder="1" applyAlignment="1">
      <alignment vertical="top" wrapText="1"/>
    </xf>
    <xf numFmtId="0" fontId="11" fillId="0" borderId="2" xfId="0" applyFont="1" applyBorder="1" applyAlignment="1">
      <alignment vertical="top" wrapText="1"/>
    </xf>
    <xf numFmtId="0" fontId="0" fillId="2" borderId="0" xfId="0" applyFill="1" applyAlignment="1">
      <alignment wrapText="1"/>
    </xf>
    <xf numFmtId="0" fontId="0" fillId="0" borderId="0" xfId="0" applyAlignment="1">
      <alignment wrapText="1"/>
    </xf>
    <xf numFmtId="0" fontId="1" fillId="6" borderId="4" xfId="0" applyFont="1" applyFill="1" applyBorder="1" applyAlignment="1">
      <alignment horizontal="left" vertical="center" wrapText="1"/>
    </xf>
    <xf numFmtId="0" fontId="1" fillId="6" borderId="5" xfId="0" applyFont="1" applyFill="1" applyBorder="1" applyAlignment="1">
      <alignment vertical="top"/>
    </xf>
    <xf numFmtId="0" fontId="1" fillId="0" borderId="7" xfId="0" applyFont="1" applyBorder="1"/>
    <xf numFmtId="0" fontId="1" fillId="6" borderId="2" xfId="0" applyFont="1" applyFill="1" applyBorder="1" applyAlignment="1">
      <alignment horizontal="left" vertical="top" wrapText="1"/>
    </xf>
    <xf numFmtId="0" fontId="1" fillId="6" borderId="10" xfId="0" applyFont="1" applyFill="1" applyBorder="1" applyAlignment="1">
      <alignment vertical="top" wrapText="1"/>
    </xf>
    <xf numFmtId="0" fontId="16" fillId="0" borderId="0" xfId="0" applyFont="1" applyAlignment="1">
      <alignment vertical="center" wrapText="1"/>
    </xf>
    <xf numFmtId="0" fontId="17" fillId="7" borderId="11" xfId="0" applyFont="1" applyFill="1" applyBorder="1" applyAlignment="1">
      <alignment horizontal="center" vertical="center" wrapText="1"/>
    </xf>
    <xf numFmtId="0" fontId="18" fillId="0" borderId="12" xfId="0" applyFont="1" applyBorder="1" applyAlignment="1">
      <alignment horizontal="left" vertical="center" wrapText="1"/>
    </xf>
    <xf numFmtId="0" fontId="17" fillId="7" borderId="2" xfId="0" applyFont="1" applyFill="1" applyBorder="1" applyAlignment="1">
      <alignment horizontal="center" vertical="center" wrapText="1"/>
    </xf>
    <xf numFmtId="0" fontId="18" fillId="0" borderId="2" xfId="0" applyFont="1" applyBorder="1" applyAlignment="1">
      <alignment horizontal="left" vertical="center" wrapText="1"/>
    </xf>
    <xf numFmtId="0" fontId="19" fillId="0" borderId="0" xfId="0" applyFont="1" applyAlignment="1">
      <alignment horizontal="center" vertical="center" wrapText="1"/>
    </xf>
    <xf numFmtId="0" fontId="19" fillId="0" borderId="0" xfId="0" applyFont="1" applyAlignment="1">
      <alignment horizontal="left" vertical="center"/>
    </xf>
    <xf numFmtId="0" fontId="20" fillId="8" borderId="2" xfId="0" applyFont="1" applyFill="1" applyBorder="1" applyAlignment="1">
      <alignment horizontal="center" vertical="center" wrapText="1"/>
    </xf>
    <xf numFmtId="0" fontId="21" fillId="9" borderId="2" xfId="0" applyFont="1" applyFill="1" applyBorder="1" applyAlignment="1">
      <alignment horizontal="center" vertical="center" wrapText="1"/>
    </xf>
    <xf numFmtId="0" fontId="22" fillId="8" borderId="2" xfId="0" applyFont="1" applyFill="1" applyBorder="1" applyAlignment="1">
      <alignment horizontal="center" vertical="center" wrapText="1"/>
    </xf>
    <xf numFmtId="0" fontId="16" fillId="0" borderId="0" xfId="0" applyFont="1" applyAlignment="1">
      <alignment vertical="center"/>
    </xf>
    <xf numFmtId="0" fontId="16" fillId="0" borderId="0" xfId="0" applyFont="1"/>
    <xf numFmtId="0" fontId="16" fillId="0" borderId="0" xfId="0" applyFont="1" applyAlignment="1">
      <alignment wrapText="1"/>
    </xf>
    <xf numFmtId="0" fontId="16" fillId="0" borderId="0" xfId="0" applyFont="1" applyAlignment="1">
      <alignment horizontal="center" wrapText="1"/>
    </xf>
    <xf numFmtId="0" fontId="24" fillId="0" borderId="15" xfId="0" applyFont="1" applyBorder="1" applyAlignment="1">
      <alignment wrapText="1"/>
    </xf>
    <xf numFmtId="0" fontId="24" fillId="11" borderId="15" xfId="0" applyFont="1" applyFill="1" applyBorder="1" applyAlignment="1">
      <alignment wrapText="1"/>
    </xf>
    <xf numFmtId="0" fontId="24" fillId="10" borderId="15" xfId="0" applyFont="1" applyFill="1" applyBorder="1" applyAlignment="1">
      <alignment wrapText="1"/>
    </xf>
    <xf numFmtId="0" fontId="21" fillId="9" borderId="10" xfId="0" applyFont="1" applyFill="1" applyBorder="1" applyAlignment="1">
      <alignment horizontal="center" vertical="center" wrapText="1"/>
    </xf>
    <xf numFmtId="0" fontId="25" fillId="12" borderId="6" xfId="0" applyFont="1" applyFill="1" applyBorder="1" applyAlignment="1">
      <alignment horizontal="center" vertical="top" wrapText="1"/>
    </xf>
    <xf numFmtId="0" fontId="29" fillId="0" borderId="2" xfId="0" applyFont="1" applyBorder="1" applyAlignment="1">
      <alignment vertical="top" wrapText="1"/>
    </xf>
    <xf numFmtId="0" fontId="30" fillId="0" borderId="2" xfId="0" applyFont="1" applyBorder="1" applyAlignment="1">
      <alignment vertical="top" wrapText="1"/>
    </xf>
    <xf numFmtId="0" fontId="30" fillId="0" borderId="2" xfId="0" applyFont="1" applyBorder="1" applyAlignment="1">
      <alignment wrapText="1"/>
    </xf>
    <xf numFmtId="0" fontId="31" fillId="13" borderId="2" xfId="0" applyFont="1" applyFill="1" applyBorder="1" applyAlignment="1">
      <alignment wrapText="1"/>
    </xf>
    <xf numFmtId="0" fontId="8" fillId="13" borderId="2" xfId="0" applyFont="1" applyFill="1" applyBorder="1" applyAlignment="1">
      <alignment wrapText="1"/>
    </xf>
    <xf numFmtId="0" fontId="10" fillId="13" borderId="2" xfId="0" applyFont="1" applyFill="1" applyBorder="1" applyAlignment="1">
      <alignment vertical="top" wrapText="1"/>
    </xf>
    <xf numFmtId="0" fontId="11" fillId="13" borderId="2" xfId="0" quotePrefix="1" applyFont="1" applyFill="1" applyBorder="1" applyAlignment="1">
      <alignment horizontal="left" vertical="top" wrapText="1"/>
    </xf>
    <xf numFmtId="0" fontId="11" fillId="13" borderId="2" xfId="0" applyFont="1" applyFill="1" applyBorder="1" applyAlignment="1">
      <alignment vertical="top" wrapText="1"/>
    </xf>
    <xf numFmtId="0" fontId="7" fillId="13" borderId="6" xfId="0" applyFont="1" applyFill="1" applyBorder="1" applyAlignment="1">
      <alignment vertical="top" wrapText="1"/>
    </xf>
    <xf numFmtId="0" fontId="7" fillId="13" borderId="8" xfId="0" applyFont="1" applyFill="1" applyBorder="1" applyAlignment="1">
      <alignment vertical="top" wrapText="1"/>
    </xf>
    <xf numFmtId="0" fontId="7" fillId="13" borderId="2" xfId="0" applyFont="1" applyFill="1" applyBorder="1" applyAlignment="1">
      <alignment vertical="top" wrapText="1"/>
    </xf>
    <xf numFmtId="0" fontId="12" fillId="13" borderId="2" xfId="0" applyFont="1" applyFill="1" applyBorder="1" applyAlignment="1">
      <alignment vertical="top" wrapText="1"/>
    </xf>
    <xf numFmtId="0" fontId="13" fillId="13" borderId="2" xfId="0" applyFont="1" applyFill="1" applyBorder="1" applyAlignment="1">
      <alignment wrapText="1"/>
    </xf>
    <xf numFmtId="0" fontId="14" fillId="13" borderId="2" xfId="0" applyFont="1" applyFill="1" applyBorder="1" applyAlignment="1">
      <alignment vertical="top" wrapText="1"/>
    </xf>
    <xf numFmtId="0" fontId="33" fillId="6" borderId="2" xfId="0" applyFont="1" applyFill="1" applyBorder="1" applyAlignment="1">
      <alignment vertical="top" wrapText="1"/>
    </xf>
    <xf numFmtId="0" fontId="35" fillId="6" borderId="9" xfId="0" applyFont="1" applyFill="1" applyBorder="1" applyAlignment="1">
      <alignment vertical="top" wrapText="1"/>
    </xf>
    <xf numFmtId="0" fontId="24" fillId="0" borderId="24" xfId="0" applyFont="1" applyBorder="1" applyAlignment="1">
      <alignment vertical="top" wrapText="1"/>
    </xf>
    <xf numFmtId="0" fontId="16" fillId="2" borderId="0" xfId="0" applyFont="1" applyFill="1" applyAlignment="1">
      <alignment vertical="center" wrapText="1"/>
    </xf>
    <xf numFmtId="0" fontId="19" fillId="2" borderId="0" xfId="0" applyFont="1" applyFill="1" applyAlignment="1">
      <alignment horizontal="center" vertical="center" wrapText="1"/>
    </xf>
    <xf numFmtId="0" fontId="19" fillId="2" borderId="0" xfId="0" applyFont="1" applyFill="1" applyAlignment="1">
      <alignment horizontal="left" vertical="center"/>
    </xf>
    <xf numFmtId="0" fontId="21" fillId="2" borderId="0" xfId="0" applyFont="1" applyFill="1" applyAlignment="1">
      <alignment horizontal="center" vertical="center" wrapText="1"/>
    </xf>
    <xf numFmtId="0" fontId="17" fillId="2" borderId="0" xfId="0" applyFont="1" applyFill="1" applyAlignment="1">
      <alignment horizontal="center" vertical="center" wrapText="1"/>
    </xf>
    <xf numFmtId="0" fontId="24" fillId="2" borderId="0" xfId="0" applyFont="1" applyFill="1" applyAlignment="1">
      <alignment vertical="top" wrapText="1"/>
    </xf>
    <xf numFmtId="0" fontId="16" fillId="2" borderId="0" xfId="0" applyFont="1" applyFill="1" applyAlignment="1">
      <alignment horizontal="center" wrapText="1"/>
    </xf>
    <xf numFmtId="0" fontId="21" fillId="9" borderId="26" xfId="0" applyFont="1" applyFill="1" applyBorder="1" applyAlignment="1">
      <alignment horizontal="center" vertical="center" wrapText="1"/>
    </xf>
    <xf numFmtId="0" fontId="39" fillId="9" borderId="2" xfId="0" applyFont="1" applyFill="1" applyBorder="1" applyAlignment="1">
      <alignment horizontal="center" vertical="center" wrapText="1"/>
    </xf>
    <xf numFmtId="0" fontId="41" fillId="13" borderId="3" xfId="0" applyFont="1" applyFill="1" applyBorder="1" applyAlignment="1">
      <alignment horizontal="center" vertical="center" wrapText="1"/>
    </xf>
    <xf numFmtId="0" fontId="42" fillId="13" borderId="13" xfId="0" applyFont="1" applyFill="1" applyBorder="1" applyAlignment="1">
      <alignment vertical="top" wrapText="1"/>
    </xf>
    <xf numFmtId="0" fontId="43" fillId="13" borderId="15" xfId="3" applyFont="1" applyFill="1" applyBorder="1" applyAlignment="1">
      <alignment wrapText="1"/>
    </xf>
    <xf numFmtId="0" fontId="42" fillId="13" borderId="15" xfId="0" applyFont="1" applyFill="1" applyBorder="1" applyAlignment="1">
      <alignment wrapText="1"/>
    </xf>
    <xf numFmtId="0" fontId="42" fillId="13" borderId="15" xfId="0" applyFont="1" applyFill="1" applyBorder="1" applyAlignment="1">
      <alignment vertical="top" wrapText="1"/>
    </xf>
    <xf numFmtId="0" fontId="22" fillId="2" borderId="2" xfId="0" applyFont="1" applyFill="1" applyBorder="1" applyAlignment="1">
      <alignment vertical="center" wrapText="1"/>
    </xf>
    <xf numFmtId="0" fontId="22" fillId="4" borderId="2" xfId="0" applyFont="1" applyFill="1" applyBorder="1" applyAlignment="1">
      <alignment horizontal="left" vertical="center" wrapText="1"/>
    </xf>
    <xf numFmtId="0" fontId="23" fillId="4" borderId="2" xfId="0" applyFont="1" applyFill="1" applyBorder="1" applyAlignment="1">
      <alignment horizontal="left" vertical="center" wrapText="1"/>
    </xf>
    <xf numFmtId="0" fontId="27" fillId="14" borderId="2" xfId="0" applyFont="1" applyFill="1" applyBorder="1" applyAlignment="1">
      <alignment wrapText="1"/>
    </xf>
    <xf numFmtId="0" fontId="28" fillId="14" borderId="2" xfId="0" applyFont="1" applyFill="1" applyBorder="1" applyAlignment="1">
      <alignment wrapText="1"/>
    </xf>
    <xf numFmtId="0" fontId="10" fillId="14" borderId="2" xfId="0" applyFont="1" applyFill="1" applyBorder="1" applyAlignment="1">
      <alignment vertical="top" wrapText="1"/>
    </xf>
    <xf numFmtId="0" fontId="11" fillId="14" borderId="2" xfId="0" quotePrefix="1" applyFont="1" applyFill="1" applyBorder="1" applyAlignment="1">
      <alignment horizontal="left" vertical="top" wrapText="1"/>
    </xf>
    <xf numFmtId="0" fontId="11" fillId="14" borderId="2" xfId="0" applyFont="1" applyFill="1" applyBorder="1" applyAlignment="1">
      <alignment vertical="top" wrapText="1"/>
    </xf>
    <xf numFmtId="0" fontId="28" fillId="14" borderId="35" xfId="0" applyFont="1" applyFill="1" applyBorder="1" applyAlignment="1">
      <alignment wrapText="1"/>
    </xf>
    <xf numFmtId="0" fontId="10" fillId="14" borderId="35" xfId="0" applyFont="1" applyFill="1" applyBorder="1" applyAlignment="1">
      <alignment vertical="top" wrapText="1"/>
    </xf>
    <xf numFmtId="0" fontId="11" fillId="14" borderId="35" xfId="0" quotePrefix="1" applyFont="1" applyFill="1" applyBorder="1" applyAlignment="1">
      <alignment horizontal="left" vertical="top" wrapText="1"/>
    </xf>
    <xf numFmtId="0" fontId="11" fillId="14" borderId="35" xfId="0" applyFont="1" applyFill="1" applyBorder="1" applyAlignment="1">
      <alignment vertical="top" wrapText="1"/>
    </xf>
    <xf numFmtId="0" fontId="38" fillId="2" borderId="0" xfId="0" applyFont="1" applyFill="1" applyAlignment="1">
      <alignment horizontal="center" vertical="center" wrapText="1"/>
    </xf>
    <xf numFmtId="0" fontId="15" fillId="2" borderId="0" xfId="3" applyFill="1" applyBorder="1" applyAlignment="1">
      <alignment vertical="top" wrapText="1"/>
    </xf>
    <xf numFmtId="0" fontId="39" fillId="9" borderId="26" xfId="0" applyFont="1" applyFill="1" applyBorder="1" applyAlignment="1">
      <alignment horizontal="center" vertical="center" wrapText="1"/>
    </xf>
    <xf numFmtId="0" fontId="41" fillId="13" borderId="29" xfId="0" applyFont="1" applyFill="1" applyBorder="1" applyAlignment="1">
      <alignment horizontal="center" vertical="center" wrapText="1"/>
    </xf>
    <xf numFmtId="0" fontId="41" fillId="13" borderId="18" xfId="0" applyFont="1" applyFill="1" applyBorder="1" applyAlignment="1">
      <alignment horizontal="center" vertical="center" wrapText="1"/>
    </xf>
    <xf numFmtId="0" fontId="42" fillId="13" borderId="31" xfId="0" applyFont="1" applyFill="1" applyBorder="1" applyAlignment="1">
      <alignment vertical="top" wrapText="1"/>
    </xf>
    <xf numFmtId="0" fontId="39" fillId="9" borderId="27" xfId="0" applyFont="1" applyFill="1" applyBorder="1" applyAlignment="1">
      <alignment horizontal="center" vertical="center" wrapText="1"/>
    </xf>
    <xf numFmtId="0" fontId="43" fillId="13" borderId="30" xfId="3" applyFont="1" applyFill="1" applyBorder="1" applyAlignment="1">
      <alignment vertical="top" wrapText="1"/>
    </xf>
    <xf numFmtId="0" fontId="44" fillId="13" borderId="0" xfId="0" applyFont="1" applyFill="1" applyAlignment="1">
      <alignment wrapText="1"/>
    </xf>
    <xf numFmtId="0" fontId="42" fillId="13" borderId="30" xfId="0" applyFont="1" applyFill="1" applyBorder="1" applyAlignment="1">
      <alignment vertical="top" wrapText="1"/>
    </xf>
    <xf numFmtId="0" fontId="42" fillId="13" borderId="32" xfId="0" applyFont="1" applyFill="1" applyBorder="1" applyAlignment="1">
      <alignment vertical="top" wrapText="1"/>
    </xf>
    <xf numFmtId="15" fontId="27" fillId="14" borderId="35" xfId="0" applyNumberFormat="1" applyFont="1" applyFill="1" applyBorder="1" applyAlignment="1">
      <alignment wrapText="1"/>
    </xf>
    <xf numFmtId="0" fontId="45" fillId="13" borderId="6" xfId="0" applyFont="1" applyFill="1" applyBorder="1" applyAlignment="1">
      <alignment vertical="top" wrapText="1"/>
    </xf>
    <xf numFmtId="0" fontId="45" fillId="13" borderId="8" xfId="0" applyFont="1" applyFill="1" applyBorder="1" applyAlignment="1">
      <alignment vertical="top" wrapText="1"/>
    </xf>
    <xf numFmtId="0" fontId="48" fillId="13" borderId="2" xfId="0" applyFont="1" applyFill="1" applyBorder="1" applyAlignment="1">
      <alignment wrapText="1"/>
    </xf>
    <xf numFmtId="0" fontId="48" fillId="13" borderId="2" xfId="0" applyFont="1" applyFill="1" applyBorder="1"/>
    <xf numFmtId="0" fontId="1" fillId="6" borderId="33" xfId="0" applyFont="1" applyFill="1" applyBorder="1" applyAlignment="1">
      <alignment vertical="top" wrapText="1"/>
    </xf>
    <xf numFmtId="0" fontId="0" fillId="6" borderId="40" xfId="0" applyFill="1" applyBorder="1" applyAlignment="1">
      <alignment horizontal="center" vertical="top" wrapText="1"/>
    </xf>
    <xf numFmtId="0" fontId="51" fillId="6" borderId="26" xfId="0" applyFont="1" applyFill="1" applyBorder="1" applyAlignment="1">
      <alignment vertical="top" wrapText="1"/>
    </xf>
    <xf numFmtId="0" fontId="51" fillId="6" borderId="27" xfId="0" applyFont="1" applyFill="1" applyBorder="1" applyAlignment="1">
      <alignment vertical="top" wrapText="1"/>
    </xf>
    <xf numFmtId="0" fontId="0" fillId="15" borderId="0" xfId="0" applyFill="1"/>
    <xf numFmtId="0" fontId="7" fillId="13" borderId="33" xfId="0" applyFont="1" applyFill="1" applyBorder="1" applyAlignment="1">
      <alignment vertical="top" wrapText="1"/>
    </xf>
    <xf numFmtId="0" fontId="7" fillId="13" borderId="36" xfId="0" applyFont="1" applyFill="1" applyBorder="1" applyAlignment="1">
      <alignment vertical="top" wrapText="1"/>
    </xf>
    <xf numFmtId="0" fontId="7" fillId="13" borderId="35" xfId="0" applyFont="1" applyFill="1" applyBorder="1" applyAlignment="1">
      <alignment vertical="top" wrapText="1"/>
    </xf>
    <xf numFmtId="0" fontId="52" fillId="13" borderId="35" xfId="0" applyFont="1" applyFill="1" applyBorder="1" applyAlignment="1">
      <alignment vertical="top" wrapText="1"/>
    </xf>
    <xf numFmtId="0" fontId="52" fillId="13" borderId="35" xfId="0" applyFont="1" applyFill="1" applyBorder="1" applyAlignment="1">
      <alignment wrapText="1"/>
    </xf>
    <xf numFmtId="0" fontId="7" fillId="13" borderId="37" xfId="0" applyFont="1" applyFill="1" applyBorder="1" applyAlignment="1">
      <alignment vertical="top" wrapText="1"/>
    </xf>
    <xf numFmtId="0" fontId="41" fillId="0" borderId="26" xfId="0" applyFont="1" applyBorder="1" applyAlignment="1">
      <alignment horizontal="center" vertical="center" wrapText="1"/>
    </xf>
    <xf numFmtId="0" fontId="8" fillId="0" borderId="2" xfId="3" applyFont="1" applyBorder="1" applyAlignment="1">
      <alignment vertical="top" wrapText="1"/>
    </xf>
    <xf numFmtId="0" fontId="43" fillId="0" borderId="27" xfId="3" applyFont="1" applyBorder="1" applyAlignment="1">
      <alignment vertical="top" wrapText="1"/>
    </xf>
    <xf numFmtId="0" fontId="41" fillId="0" borderId="7" xfId="0" applyFont="1" applyBorder="1" applyAlignment="1">
      <alignment horizontal="center" vertical="center" wrapText="1"/>
    </xf>
    <xf numFmtId="0" fontId="42" fillId="0" borderId="39" xfId="0" applyFont="1" applyBorder="1" applyAlignment="1">
      <alignment vertical="top" wrapText="1"/>
    </xf>
    <xf numFmtId="0" fontId="39" fillId="9" borderId="5" xfId="0" applyFont="1" applyFill="1" applyBorder="1" applyAlignment="1">
      <alignment horizontal="center" vertical="center" wrapText="1"/>
    </xf>
    <xf numFmtId="0" fontId="39" fillId="9" borderId="25" xfId="0" applyFont="1" applyFill="1" applyBorder="1" applyAlignment="1">
      <alignment horizontal="center" vertical="center" wrapText="1"/>
    </xf>
    <xf numFmtId="0" fontId="39" fillId="9" borderId="6" xfId="0" applyFont="1" applyFill="1" applyBorder="1" applyAlignment="1">
      <alignment horizontal="center" vertical="center" wrapText="1"/>
    </xf>
    <xf numFmtId="0" fontId="8" fillId="0" borderId="42" xfId="3" applyFont="1" applyBorder="1" applyAlignment="1">
      <alignment vertical="top" wrapText="1"/>
    </xf>
    <xf numFmtId="0" fontId="51" fillId="6" borderId="2" xfId="0" applyFont="1" applyFill="1" applyBorder="1" applyAlignment="1">
      <alignment vertical="top" wrapText="1"/>
    </xf>
    <xf numFmtId="0" fontId="36" fillId="6" borderId="2" xfId="0" applyFont="1" applyFill="1" applyBorder="1" applyAlignment="1">
      <alignment vertical="top" wrapText="1"/>
    </xf>
    <xf numFmtId="0" fontId="1" fillId="6" borderId="27" xfId="0" applyFont="1" applyFill="1" applyBorder="1" applyAlignment="1">
      <alignment vertical="top" wrapText="1"/>
    </xf>
    <xf numFmtId="0" fontId="0" fillId="0" borderId="26" xfId="0" applyBorder="1"/>
    <xf numFmtId="0" fontId="0" fillId="0" borderId="2" xfId="0" applyBorder="1"/>
    <xf numFmtId="0" fontId="0" fillId="0" borderId="27" xfId="0" applyBorder="1"/>
    <xf numFmtId="0" fontId="61" fillId="0" borderId="0" xfId="0" applyFont="1" applyAlignment="1">
      <alignment vertical="center"/>
    </xf>
    <xf numFmtId="0" fontId="0" fillId="0" borderId="2" xfId="0" applyBorder="1" applyAlignment="1">
      <alignment wrapText="1"/>
    </xf>
    <xf numFmtId="0" fontId="0" fillId="0" borderId="26" xfId="0" applyBorder="1" applyAlignment="1">
      <alignment wrapText="1"/>
    </xf>
    <xf numFmtId="0" fontId="0" fillId="0" borderId="27" xfId="0" applyBorder="1" applyAlignment="1">
      <alignment wrapText="1"/>
    </xf>
    <xf numFmtId="0" fontId="52" fillId="13" borderId="26" xfId="0" applyFont="1" applyFill="1" applyBorder="1" applyAlignment="1">
      <alignment vertical="top" wrapText="1"/>
    </xf>
    <xf numFmtId="0" fontId="52" fillId="13" borderId="27" xfId="0" applyFont="1" applyFill="1" applyBorder="1" applyAlignment="1">
      <alignment vertical="top" wrapText="1"/>
    </xf>
    <xf numFmtId="0" fontId="53" fillId="2" borderId="0" xfId="3" applyFont="1" applyFill="1" applyBorder="1" applyAlignment="1">
      <alignment vertical="top" wrapText="1"/>
    </xf>
    <xf numFmtId="0" fontId="56" fillId="2" borderId="0" xfId="0" applyFont="1" applyFill="1" applyAlignment="1">
      <alignment wrapText="1"/>
    </xf>
    <xf numFmtId="0" fontId="54" fillId="2" borderId="0" xfId="0" applyFont="1" applyFill="1" applyAlignment="1">
      <alignment wrapText="1"/>
    </xf>
    <xf numFmtId="0" fontId="55" fillId="2" borderId="0" xfId="0" applyFont="1" applyFill="1" applyAlignment="1">
      <alignment wrapText="1"/>
    </xf>
    <xf numFmtId="0" fontId="17" fillId="6" borderId="2" xfId="0" applyFont="1" applyFill="1" applyBorder="1" applyAlignment="1">
      <alignment horizontal="center" vertical="center"/>
    </xf>
    <xf numFmtId="0" fontId="24" fillId="11" borderId="2" xfId="0" applyFont="1" applyFill="1" applyBorder="1" applyAlignment="1">
      <alignment wrapText="1"/>
    </xf>
    <xf numFmtId="0" fontId="24" fillId="0" borderId="2" xfId="0" applyFont="1" applyBorder="1" applyAlignment="1">
      <alignment wrapText="1"/>
    </xf>
    <xf numFmtId="0" fontId="24" fillId="10" borderId="2" xfId="0" applyFont="1" applyFill="1" applyBorder="1" applyAlignment="1">
      <alignment wrapText="1"/>
    </xf>
    <xf numFmtId="0" fontId="17" fillId="6" borderId="27" xfId="0" applyFont="1" applyFill="1" applyBorder="1" applyAlignment="1">
      <alignment horizontal="center" vertical="center"/>
    </xf>
    <xf numFmtId="0" fontId="24" fillId="0" borderId="27" xfId="0" applyFont="1" applyBorder="1" applyAlignment="1">
      <alignment wrapText="1"/>
    </xf>
    <xf numFmtId="0" fontId="24" fillId="10" borderId="42" xfId="0" applyFont="1" applyFill="1" applyBorder="1" applyAlignment="1">
      <alignment wrapText="1"/>
    </xf>
    <xf numFmtId="0" fontId="24" fillId="11" borderId="42" xfId="0" applyFont="1" applyFill="1" applyBorder="1" applyAlignment="1">
      <alignment wrapText="1"/>
    </xf>
    <xf numFmtId="0" fontId="41" fillId="7" borderId="26" xfId="0" applyFont="1" applyFill="1" applyBorder="1" applyAlignment="1">
      <alignment horizontal="center" vertical="center" wrapText="1"/>
    </xf>
    <xf numFmtId="0" fontId="8" fillId="7" borderId="2" xfId="3" applyFont="1" applyFill="1" applyBorder="1" applyAlignment="1">
      <alignment vertical="top" wrapText="1"/>
    </xf>
    <xf numFmtId="0" fontId="8" fillId="7" borderId="27" xfId="3" applyFont="1" applyFill="1" applyBorder="1" applyAlignment="1">
      <alignment vertical="top" wrapText="1"/>
    </xf>
    <xf numFmtId="0" fontId="31" fillId="7" borderId="2" xfId="0" applyFont="1" applyFill="1" applyBorder="1" applyAlignment="1">
      <alignment wrapText="1"/>
    </xf>
    <xf numFmtId="0" fontId="62" fillId="7" borderId="27" xfId="0" applyFont="1" applyFill="1" applyBorder="1" applyAlignment="1">
      <alignment wrapText="1"/>
    </xf>
    <xf numFmtId="0" fontId="41" fillId="7" borderId="7" xfId="0" applyFont="1" applyFill="1" applyBorder="1" applyAlignment="1">
      <alignment horizontal="center" vertical="center" wrapText="1"/>
    </xf>
    <xf numFmtId="0" fontId="31" fillId="7" borderId="42" xfId="0" applyFont="1" applyFill="1" applyBorder="1" applyAlignment="1">
      <alignment wrapText="1"/>
    </xf>
    <xf numFmtId="0" fontId="31" fillId="7" borderId="39" xfId="0" applyFont="1" applyFill="1" applyBorder="1" applyAlignment="1">
      <alignment wrapText="1"/>
    </xf>
    <xf numFmtId="0" fontId="67" fillId="0" borderId="0" xfId="0" applyFont="1"/>
    <xf numFmtId="0" fontId="24" fillId="0" borderId="42" xfId="0" applyFont="1" applyBorder="1" applyAlignment="1">
      <alignment wrapText="1"/>
    </xf>
    <xf numFmtId="0" fontId="24" fillId="0" borderId="39" xfId="0" applyFont="1" applyBorder="1" applyAlignment="1">
      <alignment wrapText="1"/>
    </xf>
    <xf numFmtId="0" fontId="64" fillId="0" borderId="26" xfId="0" applyFont="1" applyBorder="1" applyAlignment="1">
      <alignment wrapText="1"/>
    </xf>
    <xf numFmtId="0" fontId="64" fillId="0" borderId="43" xfId="0" applyFont="1" applyBorder="1"/>
    <xf numFmtId="0" fontId="64" fillId="0" borderId="44" xfId="0" applyFont="1" applyBorder="1" applyAlignment="1">
      <alignment wrapText="1"/>
    </xf>
    <xf numFmtId="0" fontId="64" fillId="0" borderId="29" xfId="0" applyFont="1" applyBorder="1" applyAlignment="1">
      <alignment wrapText="1"/>
    </xf>
    <xf numFmtId="0" fontId="64" fillId="0" borderId="45" xfId="0" applyFont="1" applyBorder="1"/>
    <xf numFmtId="0" fontId="64" fillId="0" borderId="46" xfId="0" applyFont="1" applyBorder="1" applyAlignment="1">
      <alignment wrapText="1"/>
    </xf>
    <xf numFmtId="0" fontId="9" fillId="0" borderId="14" xfId="0" applyFont="1" applyBorder="1" applyAlignment="1">
      <alignment horizontal="left" wrapText="1"/>
    </xf>
    <xf numFmtId="0" fontId="6" fillId="0" borderId="0" xfId="0" applyFont="1" applyAlignment="1">
      <alignment horizontal="left" wrapText="1"/>
    </xf>
    <xf numFmtId="0" fontId="9" fillId="0" borderId="0" xfId="0" applyFont="1" applyAlignment="1">
      <alignment horizontal="left" wrapText="1"/>
    </xf>
    <xf numFmtId="0" fontId="17" fillId="6" borderId="2" xfId="0" applyFont="1" applyFill="1" applyBorder="1" applyAlignment="1">
      <alignment horizontal="center" vertical="center" wrapText="1"/>
    </xf>
    <xf numFmtId="0" fontId="17" fillId="6" borderId="27" xfId="0" applyFont="1" applyFill="1" applyBorder="1" applyAlignment="1">
      <alignment horizontal="center" vertical="center" wrapText="1"/>
    </xf>
    <xf numFmtId="0" fontId="17" fillId="6" borderId="26" xfId="0" applyFont="1" applyFill="1" applyBorder="1" applyAlignment="1">
      <alignment horizontal="center" vertical="center" wrapText="1"/>
    </xf>
    <xf numFmtId="0" fontId="8" fillId="13" borderId="26" xfId="0" applyFont="1" applyFill="1" applyBorder="1" applyAlignment="1">
      <alignment vertical="center" wrapText="1"/>
    </xf>
    <xf numFmtId="0" fontId="15" fillId="4" borderId="0" xfId="3" applyFill="1" applyBorder="1" applyAlignment="1">
      <alignment vertical="center" wrapText="1"/>
    </xf>
    <xf numFmtId="0" fontId="27" fillId="4" borderId="0" xfId="0" applyFont="1" applyFill="1" applyAlignment="1">
      <alignment horizontal="left" vertical="center" wrapText="1"/>
    </xf>
    <xf numFmtId="0" fontId="15" fillId="4" borderId="0" xfId="3" applyFill="1" applyBorder="1" applyAlignment="1">
      <alignment horizontal="left" vertical="center" wrapText="1"/>
    </xf>
    <xf numFmtId="0" fontId="66" fillId="4" borderId="0" xfId="0" applyFont="1" applyFill="1" applyAlignment="1">
      <alignment wrapText="1"/>
    </xf>
    <xf numFmtId="0" fontId="27" fillId="4" borderId="0" xfId="0" applyFont="1" applyFill="1" applyAlignment="1">
      <alignment wrapText="1"/>
    </xf>
    <xf numFmtId="0" fontId="67" fillId="2" borderId="0" xfId="0" applyFont="1" applyFill="1"/>
    <xf numFmtId="0" fontId="39" fillId="9" borderId="10" xfId="0" applyFont="1" applyFill="1" applyBorder="1" applyAlignment="1">
      <alignment horizontal="center" vertical="center" wrapText="1"/>
    </xf>
    <xf numFmtId="0" fontId="41" fillId="13" borderId="26" xfId="0" applyFont="1" applyFill="1" applyBorder="1" applyAlignment="1">
      <alignment horizontal="center" vertical="center" wrapText="1"/>
    </xf>
    <xf numFmtId="0" fontId="31" fillId="16" borderId="2" xfId="0" applyFont="1" applyFill="1" applyBorder="1" applyAlignment="1">
      <alignment horizontal="left" vertical="center" wrapText="1"/>
    </xf>
    <xf numFmtId="0" fontId="43" fillId="16" borderId="10" xfId="3" applyFont="1" applyFill="1" applyBorder="1" applyAlignment="1">
      <alignment vertical="center" wrapText="1"/>
    </xf>
    <xf numFmtId="0" fontId="31" fillId="16" borderId="48" xfId="0" applyFont="1" applyFill="1" applyBorder="1" applyAlignment="1">
      <alignment horizontal="left" vertical="center" wrapText="1"/>
    </xf>
    <xf numFmtId="0" fontId="43" fillId="16" borderId="48" xfId="3" applyFont="1" applyFill="1" applyBorder="1" applyAlignment="1">
      <alignment horizontal="left" vertical="center" wrapText="1"/>
    </xf>
    <xf numFmtId="0" fontId="31" fillId="16" borderId="2" xfId="0" applyFont="1" applyFill="1" applyBorder="1" applyAlignment="1">
      <alignment wrapText="1"/>
    </xf>
    <xf numFmtId="0" fontId="62" fillId="16" borderId="48" xfId="0" applyFont="1" applyFill="1" applyBorder="1" applyAlignment="1">
      <alignment wrapText="1"/>
    </xf>
    <xf numFmtId="0" fontId="41" fillId="13" borderId="7" xfId="0" applyFont="1" applyFill="1" applyBorder="1" applyAlignment="1">
      <alignment horizontal="center" vertical="center" wrapText="1"/>
    </xf>
    <xf numFmtId="0" fontId="31" fillId="13" borderId="42" xfId="0" applyFont="1" applyFill="1" applyBorder="1" applyAlignment="1">
      <alignment wrapText="1"/>
    </xf>
    <xf numFmtId="0" fontId="31" fillId="16" borderId="48" xfId="0" applyFont="1" applyFill="1" applyBorder="1" applyAlignment="1">
      <alignment wrapText="1"/>
    </xf>
    <xf numFmtId="0" fontId="74" fillId="0" borderId="2" xfId="0" applyFont="1" applyBorder="1" applyAlignment="1">
      <alignment horizontal="left" vertical="center" wrapText="1"/>
    </xf>
    <xf numFmtId="0" fontId="74" fillId="0" borderId="3" xfId="0" applyFont="1" applyBorder="1" applyAlignment="1">
      <alignment vertical="center" wrapText="1"/>
    </xf>
    <xf numFmtId="0" fontId="74" fillId="0" borderId="4" xfId="0" applyFont="1" applyBorder="1" applyAlignment="1">
      <alignment horizontal="center" vertical="center" wrapText="1"/>
    </xf>
    <xf numFmtId="0" fontId="74" fillId="0" borderId="2" xfId="0" applyFont="1" applyBorder="1" applyAlignment="1">
      <alignment vertical="center" wrapText="1"/>
    </xf>
    <xf numFmtId="166" fontId="74" fillId="0" borderId="2" xfId="2" applyNumberFormat="1" applyFont="1" applyFill="1" applyBorder="1" applyAlignment="1">
      <alignment horizontal="left" vertical="center" wrapText="1"/>
    </xf>
    <xf numFmtId="0" fontId="74" fillId="0" borderId="2" xfId="0" applyFont="1" applyBorder="1" applyAlignment="1">
      <alignment horizontal="center" vertical="center" wrapText="1"/>
    </xf>
    <xf numFmtId="0" fontId="75" fillId="0" borderId="2" xfId="0" applyFont="1" applyBorder="1" applyAlignment="1">
      <alignment horizontal="center"/>
    </xf>
    <xf numFmtId="0" fontId="74" fillId="0" borderId="3" xfId="0" applyFont="1" applyBorder="1" applyAlignment="1">
      <alignment horizontal="left" vertical="center" wrapText="1"/>
    </xf>
    <xf numFmtId="0" fontId="20" fillId="0" borderId="2" xfId="0" applyFont="1" applyBorder="1"/>
    <xf numFmtId="0" fontId="16" fillId="0" borderId="42" xfId="0" applyFont="1" applyBorder="1"/>
    <xf numFmtId="0" fontId="16" fillId="0" borderId="3" xfId="0" applyFont="1" applyBorder="1"/>
    <xf numFmtId="166" fontId="74" fillId="0" borderId="3" xfId="2" applyNumberFormat="1" applyFont="1" applyFill="1" applyBorder="1" applyAlignment="1">
      <alignment horizontal="left" vertical="center" wrapText="1"/>
    </xf>
    <xf numFmtId="0" fontId="16" fillId="0" borderId="2" xfId="0" applyFont="1" applyBorder="1"/>
    <xf numFmtId="0" fontId="20" fillId="0" borderId="2" xfId="0" applyFont="1" applyBorder="1" applyAlignment="1">
      <alignment horizontal="center"/>
    </xf>
    <xf numFmtId="0" fontId="74" fillId="0" borderId="3" xfId="0" applyFont="1" applyBorder="1" applyAlignment="1">
      <alignment horizontal="right" vertical="center" wrapText="1"/>
    </xf>
    <xf numFmtId="0" fontId="0" fillId="19" borderId="0" xfId="0" applyFill="1"/>
    <xf numFmtId="0" fontId="0" fillId="6" borderId="2" xfId="0" applyFill="1" applyBorder="1"/>
    <xf numFmtId="0" fontId="16" fillId="0" borderId="2" xfId="0" applyFont="1" applyBorder="1" applyAlignment="1">
      <alignment vertical="center"/>
    </xf>
    <xf numFmtId="0" fontId="75" fillId="17" borderId="2" xfId="0" applyFont="1" applyFill="1" applyBorder="1" applyAlignment="1">
      <alignment horizontal="center"/>
    </xf>
    <xf numFmtId="0" fontId="74" fillId="0" borderId="2" xfId="0" applyFont="1" applyBorder="1" applyAlignment="1">
      <alignment horizontal="right" vertical="center" wrapText="1"/>
    </xf>
    <xf numFmtId="0" fontId="74" fillId="18" borderId="2" xfId="0" applyFont="1" applyFill="1" applyBorder="1" applyAlignment="1">
      <alignment vertical="center" wrapText="1"/>
    </xf>
    <xf numFmtId="166" fontId="74" fillId="18" borderId="2" xfId="2" applyNumberFormat="1" applyFont="1" applyFill="1" applyBorder="1" applyAlignment="1">
      <alignment horizontal="left" vertical="center" wrapText="1"/>
    </xf>
    <xf numFmtId="0" fontId="16" fillId="0" borderId="2" xfId="0" applyFont="1" applyBorder="1" applyAlignment="1">
      <alignment wrapText="1"/>
    </xf>
    <xf numFmtId="0" fontId="75" fillId="6" borderId="2" xfId="0" applyFont="1" applyFill="1" applyBorder="1" applyAlignment="1">
      <alignment wrapText="1"/>
    </xf>
    <xf numFmtId="164" fontId="75" fillId="6" borderId="2" xfId="2" applyFont="1" applyFill="1" applyBorder="1" applyAlignment="1">
      <alignment wrapText="1"/>
    </xf>
    <xf numFmtId="167" fontId="16" fillId="0" borderId="2" xfId="1" applyNumberFormat="1" applyFont="1" applyBorder="1" applyAlignment="1">
      <alignment wrapText="1"/>
    </xf>
    <xf numFmtId="0" fontId="75" fillId="6" borderId="2" xfId="0" applyFont="1" applyFill="1" applyBorder="1" applyAlignment="1">
      <alignment horizontal="center" vertical="center" wrapText="1"/>
    </xf>
    <xf numFmtId="0" fontId="20" fillId="8" borderId="26" xfId="0" applyFont="1" applyFill="1" applyBorder="1" applyAlignment="1">
      <alignment horizontal="center" vertical="center" wrapText="1"/>
    </xf>
    <xf numFmtId="0" fontId="20" fillId="8" borderId="27" xfId="0" applyFont="1" applyFill="1" applyBorder="1" applyAlignment="1">
      <alignment horizontal="center" vertical="center" wrapText="1"/>
    </xf>
    <xf numFmtId="0" fontId="74" fillId="2" borderId="2" xfId="0" applyFont="1" applyFill="1" applyBorder="1" applyAlignment="1">
      <alignment horizontal="center" vertical="center" wrapText="1"/>
    </xf>
    <xf numFmtId="0" fontId="74" fillId="0" borderId="10" xfId="0" applyFont="1" applyBorder="1" applyAlignment="1">
      <alignment horizontal="center" vertical="center" wrapText="1"/>
    </xf>
    <xf numFmtId="0" fontId="16" fillId="0" borderId="10" xfId="0" applyFont="1" applyBorder="1" applyAlignment="1">
      <alignment wrapText="1"/>
    </xf>
    <xf numFmtId="0" fontId="74" fillId="2" borderId="2" xfId="0" applyFont="1" applyFill="1" applyBorder="1" applyAlignment="1">
      <alignment horizontal="left" vertical="center" wrapText="1"/>
    </xf>
    <xf numFmtId="0" fontId="74" fillId="2" borderId="2" xfId="0" applyFont="1" applyFill="1" applyBorder="1" applyAlignment="1">
      <alignment vertical="center" wrapText="1"/>
    </xf>
    <xf numFmtId="166" fontId="74" fillId="2" borderId="2" xfId="2" applyNumberFormat="1" applyFont="1" applyFill="1" applyBorder="1" applyAlignment="1">
      <alignment vertical="center" wrapText="1"/>
    </xf>
    <xf numFmtId="166" fontId="74" fillId="2" borderId="2" xfId="2" applyNumberFormat="1" applyFont="1" applyFill="1" applyBorder="1" applyAlignment="1">
      <alignment horizontal="left" vertical="center" wrapText="1"/>
    </xf>
    <xf numFmtId="0" fontId="16" fillId="2" borderId="2" xfId="0" applyFont="1" applyFill="1" applyBorder="1" applyAlignment="1">
      <alignment vertical="center" wrapText="1"/>
    </xf>
    <xf numFmtId="0" fontId="16" fillId="2" borderId="2" xfId="0" applyFont="1" applyFill="1" applyBorder="1" applyAlignment="1">
      <alignment horizontal="center" vertical="center" wrapText="1"/>
    </xf>
    <xf numFmtId="0" fontId="74" fillId="2" borderId="2" xfId="0" applyFont="1" applyFill="1" applyBorder="1" applyAlignment="1">
      <alignment horizontal="right" vertical="center" wrapText="1"/>
    </xf>
    <xf numFmtId="0" fontId="80" fillId="6" borderId="26" xfId="0" applyFont="1" applyFill="1" applyBorder="1" applyAlignment="1">
      <alignment horizontal="center" vertical="center" wrapText="1"/>
    </xf>
    <xf numFmtId="0" fontId="75" fillId="9" borderId="2" xfId="0" applyFont="1" applyFill="1" applyBorder="1" applyAlignment="1">
      <alignment horizontal="center" vertical="center" wrapText="1"/>
    </xf>
    <xf numFmtId="0" fontId="82" fillId="6" borderId="2" xfId="3" applyFont="1" applyFill="1" applyBorder="1" applyAlignment="1">
      <alignment horizontal="center" vertical="center" wrapText="1"/>
    </xf>
    <xf numFmtId="166" fontId="74" fillId="0" borderId="3" xfId="0" applyNumberFormat="1" applyFont="1" applyBorder="1" applyAlignment="1">
      <alignment horizontal="center" vertical="center" wrapText="1"/>
    </xf>
    <xf numFmtId="0" fontId="74" fillId="2" borderId="27" xfId="0" applyFont="1" applyFill="1" applyBorder="1" applyAlignment="1">
      <alignment horizontal="center" vertical="center" wrapText="1"/>
    </xf>
    <xf numFmtId="0" fontId="74" fillId="2" borderId="26" xfId="0" applyFont="1" applyFill="1" applyBorder="1" applyAlignment="1">
      <alignment horizontal="left" vertical="center" wrapText="1"/>
    </xf>
    <xf numFmtId="0" fontId="74" fillId="2" borderId="42" xfId="0" applyFont="1" applyFill="1" applyBorder="1" applyAlignment="1">
      <alignment horizontal="right" vertical="center" wrapText="1"/>
    </xf>
    <xf numFmtId="0" fontId="74" fillId="2" borderId="42" xfId="0" applyFont="1" applyFill="1" applyBorder="1" applyAlignment="1">
      <alignment horizontal="left" vertical="center" wrapText="1"/>
    </xf>
    <xf numFmtId="0" fontId="74" fillId="2" borderId="42" xfId="0" applyFont="1" applyFill="1" applyBorder="1" applyAlignment="1">
      <alignment vertical="center" wrapText="1"/>
    </xf>
    <xf numFmtId="166" fontId="74" fillId="2" borderId="42" xfId="2" applyNumberFormat="1" applyFont="1" applyFill="1" applyBorder="1" applyAlignment="1">
      <alignment horizontal="left" vertical="center" wrapText="1"/>
    </xf>
    <xf numFmtId="0" fontId="74" fillId="2" borderId="42" xfId="0" applyFont="1" applyFill="1" applyBorder="1" applyAlignment="1">
      <alignment horizontal="center" vertical="center" wrapText="1"/>
    </xf>
    <xf numFmtId="0" fontId="74" fillId="2" borderId="39" xfId="0" applyFont="1" applyFill="1" applyBorder="1" applyAlignment="1">
      <alignment horizontal="center" vertical="center" wrapText="1"/>
    </xf>
    <xf numFmtId="0" fontId="81" fillId="6" borderId="2" xfId="0" applyFont="1" applyFill="1" applyBorder="1" applyAlignment="1">
      <alignment horizontal="center" vertical="center"/>
    </xf>
    <xf numFmtId="0" fontId="75" fillId="9" borderId="2" xfId="0" applyFont="1" applyFill="1" applyBorder="1" applyAlignment="1">
      <alignment horizontal="center" vertical="center"/>
    </xf>
    <xf numFmtId="0" fontId="0" fillId="6" borderId="6" xfId="0" applyFill="1" applyBorder="1"/>
    <xf numFmtId="0" fontId="20" fillId="9" borderId="27" xfId="0" applyFont="1" applyFill="1" applyBorder="1" applyAlignment="1">
      <alignment horizontal="left" vertical="center" wrapText="1"/>
    </xf>
    <xf numFmtId="0" fontId="74" fillId="0" borderId="26" xfId="0" applyFont="1" applyBorder="1" applyAlignment="1">
      <alignment horizontal="center" vertical="center" wrapText="1"/>
    </xf>
    <xf numFmtId="0" fontId="74" fillId="0" borderId="27" xfId="0" applyFont="1" applyBorder="1" applyAlignment="1">
      <alignment vertical="center" wrapText="1"/>
    </xf>
    <xf numFmtId="0" fontId="15" fillId="0" borderId="27" xfId="3" applyBorder="1" applyAlignment="1">
      <alignment vertical="center" wrapText="1"/>
    </xf>
    <xf numFmtId="0" fontId="74" fillId="0" borderId="7" xfId="0" applyFont="1" applyBorder="1" applyAlignment="1">
      <alignment horizontal="center" vertical="center" wrapText="1"/>
    </xf>
    <xf numFmtId="0" fontId="74" fillId="0" borderId="39" xfId="0" applyFont="1" applyBorder="1" applyAlignment="1">
      <alignment vertical="center" wrapText="1"/>
    </xf>
    <xf numFmtId="0" fontId="85" fillId="2" borderId="43" xfId="0" applyFont="1" applyFill="1" applyBorder="1" applyAlignment="1">
      <alignment vertical="center"/>
    </xf>
    <xf numFmtId="0" fontId="85" fillId="2" borderId="43" xfId="0" applyFont="1" applyFill="1" applyBorder="1"/>
    <xf numFmtId="0" fontId="70" fillId="18" borderId="43" xfId="0" applyFont="1" applyFill="1" applyBorder="1"/>
    <xf numFmtId="0" fontId="74" fillId="6" borderId="2" xfId="0" applyFont="1" applyFill="1" applyBorder="1" applyAlignment="1">
      <alignment vertical="center" wrapText="1"/>
    </xf>
    <xf numFmtId="0" fontId="74" fillId="6" borderId="2" xfId="0" applyFont="1" applyFill="1" applyBorder="1" applyAlignment="1">
      <alignment horizontal="right" vertical="center" wrapText="1"/>
    </xf>
    <xf numFmtId="0" fontId="74" fillId="6" borderId="42" xfId="0" applyFont="1" applyFill="1" applyBorder="1" applyAlignment="1">
      <alignment horizontal="right" vertical="center" wrapText="1"/>
    </xf>
    <xf numFmtId="0" fontId="16" fillId="0" borderId="43" xfId="0" applyFont="1" applyBorder="1"/>
    <xf numFmtId="0" fontId="16" fillId="2" borderId="0" xfId="0" applyFont="1" applyFill="1" applyAlignment="1">
      <alignment vertical="center"/>
    </xf>
    <xf numFmtId="0" fontId="20" fillId="2" borderId="0" xfId="0" applyFont="1" applyFill="1"/>
    <xf numFmtId="0" fontId="16" fillId="2" borderId="0" xfId="0" applyFont="1" applyFill="1"/>
    <xf numFmtId="0" fontId="74" fillId="0" borderId="29" xfId="0" applyFont="1" applyBorder="1" applyAlignment="1">
      <alignment horizontal="center" vertical="center" wrapText="1"/>
    </xf>
    <xf numFmtId="0" fontId="40" fillId="6" borderId="26" xfId="0" applyFont="1" applyFill="1" applyBorder="1" applyAlignment="1">
      <alignment horizontal="center" vertical="center" wrapText="1"/>
    </xf>
    <xf numFmtId="0" fontId="0" fillId="0" borderId="49" xfId="0" applyBorder="1"/>
    <xf numFmtId="0" fontId="0" fillId="0" borderId="38" xfId="0" applyBorder="1"/>
    <xf numFmtId="0" fontId="87" fillId="6" borderId="26" xfId="0" applyFont="1" applyFill="1" applyBorder="1" applyAlignment="1">
      <alignment vertical="top" wrapText="1"/>
    </xf>
    <xf numFmtId="0" fontId="87" fillId="6" borderId="2" xfId="0" applyFont="1" applyFill="1" applyBorder="1" applyAlignment="1">
      <alignment vertical="top" wrapText="1"/>
    </xf>
    <xf numFmtId="0" fontId="88" fillId="6" borderId="2" xfId="0" applyFont="1" applyFill="1" applyBorder="1" applyAlignment="1">
      <alignment vertical="top" wrapText="1"/>
    </xf>
    <xf numFmtId="0" fontId="88" fillId="6" borderId="27" xfId="0" applyFont="1" applyFill="1" applyBorder="1" applyAlignment="1">
      <alignment vertical="top" wrapText="1"/>
    </xf>
    <xf numFmtId="0" fontId="31" fillId="13" borderId="43" xfId="0" applyFont="1" applyFill="1" applyBorder="1"/>
    <xf numFmtId="0" fontId="31" fillId="13" borderId="44" xfId="0" applyFont="1" applyFill="1" applyBorder="1" applyAlignment="1">
      <alignment wrapText="1"/>
    </xf>
    <xf numFmtId="0" fontId="31" fillId="13" borderId="45" xfId="0" applyFont="1" applyFill="1" applyBorder="1"/>
    <xf numFmtId="0" fontId="31" fillId="13" borderId="46" xfId="0" applyFont="1" applyFill="1" applyBorder="1" applyAlignment="1">
      <alignment wrapText="1"/>
    </xf>
    <xf numFmtId="0" fontId="31" fillId="13" borderId="29" xfId="0" applyFont="1" applyFill="1" applyBorder="1" applyAlignment="1">
      <alignment wrapText="1"/>
    </xf>
    <xf numFmtId="0" fontId="31" fillId="13" borderId="26" xfId="0" applyFont="1" applyFill="1" applyBorder="1" applyAlignment="1">
      <alignment wrapText="1"/>
    </xf>
    <xf numFmtId="0" fontId="16" fillId="0" borderId="10" xfId="0" applyFont="1" applyBorder="1"/>
    <xf numFmtId="0" fontId="16" fillId="0" borderId="4" xfId="0" applyFont="1" applyBorder="1"/>
    <xf numFmtId="0" fontId="16" fillId="0" borderId="45" xfId="0" applyFont="1" applyBorder="1"/>
    <xf numFmtId="0" fontId="90" fillId="6" borderId="2" xfId="0" applyFont="1" applyFill="1" applyBorder="1" applyAlignment="1">
      <alignment horizontal="center" vertical="center"/>
    </xf>
    <xf numFmtId="0" fontId="40" fillId="9" borderId="2" xfId="0" applyFont="1" applyFill="1" applyBorder="1" applyAlignment="1">
      <alignment horizontal="center" vertical="center" wrapText="1"/>
    </xf>
    <xf numFmtId="0" fontId="40" fillId="9" borderId="2" xfId="0" applyFont="1" applyFill="1" applyBorder="1" applyAlignment="1">
      <alignment horizontal="center" vertical="center"/>
    </xf>
    <xf numFmtId="0" fontId="39" fillId="13" borderId="26" xfId="0" applyFont="1" applyFill="1" applyBorder="1" applyAlignment="1">
      <alignment horizontal="center" vertical="center" wrapText="1"/>
    </xf>
    <xf numFmtId="0" fontId="39" fillId="13" borderId="2" xfId="0" applyFont="1" applyFill="1" applyBorder="1" applyAlignment="1">
      <alignment vertical="top" wrapText="1"/>
    </xf>
    <xf numFmtId="0" fontId="39" fillId="13" borderId="2" xfId="0" applyFont="1" applyFill="1" applyBorder="1"/>
    <xf numFmtId="0" fontId="39" fillId="13" borderId="7" xfId="0" applyFont="1" applyFill="1" applyBorder="1" applyAlignment="1">
      <alignment horizontal="center" vertical="center" wrapText="1"/>
    </xf>
    <xf numFmtId="0" fontId="39" fillId="13" borderId="42" xfId="0" applyFont="1" applyFill="1" applyBorder="1"/>
    <xf numFmtId="0" fontId="91" fillId="6" borderId="27" xfId="3" applyFont="1" applyFill="1" applyBorder="1" applyAlignment="1">
      <alignment horizontal="center" vertical="center" wrapText="1"/>
    </xf>
    <xf numFmtId="0" fontId="39" fillId="13" borderId="27" xfId="0" applyFont="1" applyFill="1" applyBorder="1"/>
    <xf numFmtId="0" fontId="43" fillId="13" borderId="27" xfId="3" applyFont="1" applyFill="1" applyBorder="1" applyAlignment="1">
      <alignment vertical="top" wrapText="1"/>
    </xf>
    <xf numFmtId="0" fontId="39" fillId="13" borderId="39" xfId="0" applyFont="1" applyFill="1" applyBorder="1"/>
    <xf numFmtId="0" fontId="16" fillId="0" borderId="25" xfId="0" applyFont="1" applyBorder="1" applyAlignment="1">
      <alignment vertical="center" wrapText="1"/>
    </xf>
    <xf numFmtId="0" fontId="16" fillId="0" borderId="6" xfId="0" applyFont="1" applyBorder="1" applyAlignment="1">
      <alignment vertical="center" wrapText="1"/>
    </xf>
    <xf numFmtId="0" fontId="8" fillId="16" borderId="2" xfId="3" applyFont="1" applyFill="1" applyBorder="1" applyAlignment="1">
      <alignment horizontal="left" vertical="center" wrapText="1"/>
    </xf>
    <xf numFmtId="0" fontId="43" fillId="16" borderId="27" xfId="3" applyFont="1" applyFill="1" applyBorder="1" applyAlignment="1">
      <alignment vertical="center" wrapText="1"/>
    </xf>
    <xf numFmtId="0" fontId="31" fillId="16" borderId="27" xfId="0" applyFont="1" applyFill="1" applyBorder="1" applyAlignment="1">
      <alignment horizontal="left" vertical="center" wrapText="1"/>
    </xf>
    <xf numFmtId="0" fontId="43" fillId="16" borderId="27" xfId="3" applyFont="1" applyFill="1" applyBorder="1" applyAlignment="1">
      <alignment horizontal="left" vertical="center" wrapText="1"/>
    </xf>
    <xf numFmtId="0" fontId="62" fillId="16" borderId="27" xfId="0" applyFont="1" applyFill="1" applyBorder="1" applyAlignment="1">
      <alignment wrapText="1"/>
    </xf>
    <xf numFmtId="0" fontId="31" fillId="16" borderId="42" xfId="0" applyFont="1" applyFill="1" applyBorder="1" applyAlignment="1">
      <alignment vertical="top" wrapText="1"/>
    </xf>
    <xf numFmtId="0" fontId="31" fillId="16" borderId="39" xfId="0" applyFont="1" applyFill="1" applyBorder="1" applyAlignment="1">
      <alignment wrapText="1"/>
    </xf>
    <xf numFmtId="0" fontId="74" fillId="13" borderId="2" xfId="0" applyFont="1" applyFill="1" applyBorder="1" applyAlignment="1">
      <alignment horizontal="center" vertical="center" wrapText="1"/>
    </xf>
    <xf numFmtId="166" fontId="74" fillId="13" borderId="2" xfId="0" applyNumberFormat="1" applyFont="1" applyFill="1" applyBorder="1" applyAlignment="1">
      <alignment horizontal="center" vertical="center" wrapText="1"/>
    </xf>
    <xf numFmtId="0" fontId="16" fillId="6" borderId="45" xfId="0" applyFont="1" applyFill="1" applyBorder="1"/>
    <xf numFmtId="0" fontId="20" fillId="0" borderId="2" xfId="0" applyFont="1" applyBorder="1" applyAlignment="1">
      <alignment vertical="top" wrapText="1"/>
    </xf>
    <xf numFmtId="0" fontId="16" fillId="0" borderId="2" xfId="0" applyFont="1" applyBorder="1" applyAlignment="1">
      <alignment vertical="top" wrapText="1"/>
    </xf>
    <xf numFmtId="3" fontId="74" fillId="0" borderId="2" xfId="0" applyNumberFormat="1" applyFont="1" applyBorder="1" applyAlignment="1">
      <alignment horizontal="center" vertical="center" wrapText="1"/>
    </xf>
    <xf numFmtId="0" fontId="20" fillId="0" borderId="2" xfId="0" applyFont="1" applyBorder="1" applyAlignment="1">
      <alignment vertical="center" wrapText="1"/>
    </xf>
    <xf numFmtId="0" fontId="92" fillId="13" borderId="26" xfId="0" applyFont="1" applyFill="1" applyBorder="1" applyAlignment="1">
      <alignment wrapText="1"/>
    </xf>
    <xf numFmtId="0" fontId="92" fillId="13" borderId="29" xfId="0" applyFont="1" applyFill="1" applyBorder="1" applyAlignment="1">
      <alignment wrapText="1"/>
    </xf>
    <xf numFmtId="0" fontId="92" fillId="13" borderId="45" xfId="0" applyFont="1" applyFill="1" applyBorder="1"/>
    <xf numFmtId="0" fontId="92" fillId="13" borderId="46" xfId="0" applyFont="1" applyFill="1" applyBorder="1" applyAlignment="1">
      <alignment wrapText="1"/>
    </xf>
    <xf numFmtId="0" fontId="92" fillId="13" borderId="43" xfId="0" applyFont="1" applyFill="1" applyBorder="1"/>
    <xf numFmtId="0" fontId="63" fillId="13" borderId="26" xfId="0" applyFont="1" applyFill="1" applyBorder="1" applyAlignment="1">
      <alignment vertical="center" wrapText="1"/>
    </xf>
    <xf numFmtId="0" fontId="92" fillId="13" borderId="44" xfId="0" applyFont="1" applyFill="1" applyBorder="1" applyAlignment="1">
      <alignment wrapText="1"/>
    </xf>
    <xf numFmtId="0" fontId="95" fillId="6" borderId="26" xfId="0" applyFont="1" applyFill="1" applyBorder="1" applyAlignment="1">
      <alignment vertical="top" wrapText="1"/>
    </xf>
    <xf numFmtId="0" fontId="95" fillId="6" borderId="2" xfId="0" applyFont="1" applyFill="1" applyBorder="1" applyAlignment="1">
      <alignment vertical="top" wrapText="1"/>
    </xf>
    <xf numFmtId="0" fontId="96" fillId="6" borderId="2" xfId="0" applyFont="1" applyFill="1" applyBorder="1" applyAlignment="1">
      <alignment vertical="top" wrapText="1"/>
    </xf>
    <xf numFmtId="0" fontId="96" fillId="6" borderId="27" xfId="0" applyFont="1" applyFill="1" applyBorder="1" applyAlignment="1">
      <alignment vertical="top" wrapText="1"/>
    </xf>
    <xf numFmtId="0" fontId="74" fillId="0" borderId="42" xfId="0" applyFont="1" applyBorder="1" applyAlignment="1">
      <alignment horizontal="center" vertical="center" wrapText="1"/>
    </xf>
    <xf numFmtId="0" fontId="74" fillId="13" borderId="42" xfId="0" applyFont="1" applyFill="1" applyBorder="1" applyAlignment="1">
      <alignment horizontal="center" vertical="center" wrapText="1"/>
    </xf>
    <xf numFmtId="166" fontId="74" fillId="13" borderId="42" xfId="0" applyNumberFormat="1" applyFont="1" applyFill="1" applyBorder="1" applyAlignment="1">
      <alignment horizontal="center" vertical="center" wrapText="1"/>
    </xf>
    <xf numFmtId="0" fontId="39" fillId="13" borderId="2" xfId="0" applyFont="1" applyFill="1" applyBorder="1" applyAlignment="1">
      <alignment horizontal="center" vertical="center" wrapText="1"/>
    </xf>
    <xf numFmtId="166" fontId="39" fillId="13" borderId="2" xfId="0" applyNumberFormat="1" applyFont="1" applyFill="1" applyBorder="1" applyAlignment="1">
      <alignment horizontal="center" vertical="center" wrapText="1"/>
    </xf>
    <xf numFmtId="3" fontId="39" fillId="13" borderId="2" xfId="0" applyNumberFormat="1" applyFont="1" applyFill="1" applyBorder="1" applyAlignment="1">
      <alignment horizontal="center" vertical="center" wrapText="1"/>
    </xf>
    <xf numFmtId="0" fontId="39" fillId="13" borderId="27" xfId="0" applyFont="1" applyFill="1" applyBorder="1" applyAlignment="1">
      <alignment vertical="center" wrapText="1"/>
    </xf>
    <xf numFmtId="0" fontId="39" fillId="13" borderId="42" xfId="0" applyFont="1" applyFill="1" applyBorder="1" applyAlignment="1">
      <alignment horizontal="center" vertical="center" wrapText="1"/>
    </xf>
    <xf numFmtId="166" fontId="39" fillId="13" borderId="42" xfId="0" applyNumberFormat="1" applyFont="1" applyFill="1" applyBorder="1" applyAlignment="1">
      <alignment horizontal="center" vertical="center" wrapText="1"/>
    </xf>
    <xf numFmtId="0" fontId="8" fillId="16" borderId="2" xfId="3" applyFont="1" applyFill="1" applyBorder="1" applyAlignment="1">
      <alignment horizontal="left" vertical="top" wrapText="1"/>
    </xf>
    <xf numFmtId="0" fontId="43" fillId="16" borderId="2" xfId="3" applyFont="1" applyFill="1" applyBorder="1" applyAlignment="1">
      <alignment vertical="center" wrapText="1"/>
    </xf>
    <xf numFmtId="0" fontId="43" fillId="16" borderId="48" xfId="3" applyFont="1" applyFill="1" applyBorder="1" applyAlignment="1">
      <alignment wrapText="1"/>
    </xf>
    <xf numFmtId="0" fontId="62" fillId="16" borderId="2" xfId="0" applyFont="1" applyFill="1" applyBorder="1" applyAlignment="1">
      <alignment wrapText="1"/>
    </xf>
    <xf numFmtId="0" fontId="31" fillId="16" borderId="2" xfId="0" applyFont="1" applyFill="1" applyBorder="1" applyAlignment="1">
      <alignment vertical="top" wrapText="1"/>
    </xf>
    <xf numFmtId="0" fontId="31" fillId="16" borderId="42" xfId="0" applyFont="1" applyFill="1" applyBorder="1" applyAlignment="1">
      <alignment wrapText="1"/>
    </xf>
    <xf numFmtId="0" fontId="41" fillId="0" borderId="26" xfId="0" applyFont="1" applyFill="1" applyBorder="1" applyAlignment="1">
      <alignment horizontal="center" vertical="center" wrapText="1"/>
    </xf>
    <xf numFmtId="0" fontId="8" fillId="0" borderId="2" xfId="3" applyFont="1" applyFill="1" applyBorder="1" applyAlignment="1">
      <alignment horizontal="left" vertical="top" wrapText="1"/>
    </xf>
    <xf numFmtId="0" fontId="43" fillId="0" borderId="2" xfId="3" applyFont="1" applyFill="1" applyBorder="1" applyAlignment="1">
      <alignment vertical="center" wrapText="1"/>
    </xf>
    <xf numFmtId="0" fontId="31" fillId="0" borderId="2" xfId="0" applyFont="1" applyFill="1" applyBorder="1" applyAlignment="1">
      <alignment horizontal="left" vertical="center" wrapText="1"/>
    </xf>
    <xf numFmtId="0" fontId="8" fillId="0" borderId="2" xfId="3" applyFont="1" applyFill="1" applyBorder="1" applyAlignment="1">
      <alignment horizontal="left" vertical="center" wrapText="1"/>
    </xf>
    <xf numFmtId="0" fontId="43" fillId="0" borderId="48" xfId="3" applyFont="1" applyFill="1" applyBorder="1" applyAlignment="1">
      <alignment wrapText="1"/>
    </xf>
    <xf numFmtId="0" fontId="31" fillId="0" borderId="2" xfId="0" applyFont="1" applyFill="1" applyBorder="1" applyAlignment="1">
      <alignment wrapText="1"/>
    </xf>
    <xf numFmtId="0" fontId="62" fillId="0" borderId="2" xfId="0" applyFont="1" applyFill="1" applyBorder="1" applyAlignment="1">
      <alignment wrapText="1"/>
    </xf>
    <xf numFmtId="0" fontId="31" fillId="0" borderId="2" xfId="0" applyFont="1" applyFill="1" applyBorder="1" applyAlignment="1">
      <alignment vertical="top" wrapText="1"/>
    </xf>
    <xf numFmtId="0" fontId="41" fillId="0" borderId="7" xfId="0" applyFont="1" applyFill="1" applyBorder="1" applyAlignment="1">
      <alignment horizontal="center" vertical="center" wrapText="1"/>
    </xf>
    <xf numFmtId="0" fontId="31" fillId="0" borderId="42" xfId="0" applyFont="1" applyFill="1" applyBorder="1" applyAlignment="1">
      <alignment wrapText="1"/>
    </xf>
    <xf numFmtId="0" fontId="92" fillId="0" borderId="26" xfId="0" applyFont="1" applyFill="1" applyBorder="1" applyAlignment="1">
      <alignment wrapText="1"/>
    </xf>
    <xf numFmtId="0" fontId="92" fillId="0" borderId="43" xfId="0" applyFont="1" applyFill="1" applyBorder="1"/>
    <xf numFmtId="0" fontId="65" fillId="0" borderId="47" xfId="0" applyFont="1" applyBorder="1" applyAlignment="1">
      <alignment horizontal="left" vertical="center" wrapText="1"/>
    </xf>
    <xf numFmtId="0" fontId="65" fillId="0" borderId="48" xfId="0" applyFont="1" applyBorder="1" applyAlignment="1">
      <alignment horizontal="left" vertical="center" wrapText="1"/>
    </xf>
    <xf numFmtId="0" fontId="65" fillId="0" borderId="44" xfId="0" applyFont="1" applyBorder="1" applyAlignment="1">
      <alignment horizontal="left" vertical="center" wrapText="1"/>
    </xf>
    <xf numFmtId="0" fontId="63" fillId="13" borderId="26" xfId="0" applyFont="1" applyFill="1" applyBorder="1" applyAlignment="1">
      <alignment horizontal="left" vertical="center" wrapText="1"/>
    </xf>
    <xf numFmtId="0" fontId="63" fillId="13" borderId="2" xfId="0" applyFont="1" applyFill="1" applyBorder="1" applyAlignment="1">
      <alignment horizontal="left" vertical="center"/>
    </xf>
    <xf numFmtId="0" fontId="63" fillId="13" borderId="27" xfId="0" applyFont="1" applyFill="1" applyBorder="1" applyAlignment="1">
      <alignment horizontal="left" vertical="center"/>
    </xf>
    <xf numFmtId="0" fontId="63" fillId="13" borderId="7" xfId="0" applyFont="1" applyFill="1" applyBorder="1" applyAlignment="1">
      <alignment horizontal="left" vertical="center" wrapText="1"/>
    </xf>
    <xf numFmtId="0" fontId="63" fillId="13" borderId="42" xfId="0" applyFont="1" applyFill="1" applyBorder="1" applyAlignment="1">
      <alignment horizontal="left" vertical="center" wrapText="1"/>
    </xf>
    <xf numFmtId="0" fontId="63" fillId="13" borderId="39" xfId="0" applyFont="1" applyFill="1" applyBorder="1" applyAlignment="1">
      <alignment horizontal="left" vertical="center" wrapText="1"/>
    </xf>
    <xf numFmtId="0" fontId="2" fillId="3" borderId="1" xfId="0" applyFont="1" applyFill="1" applyBorder="1" applyAlignment="1">
      <alignment horizontal="center" vertical="top" wrapText="1"/>
    </xf>
    <xf numFmtId="0" fontId="2" fillId="3" borderId="0" xfId="0" applyFont="1" applyFill="1" applyAlignment="1">
      <alignment horizontal="center" vertical="top" wrapText="1"/>
    </xf>
    <xf numFmtId="0" fontId="0" fillId="0" borderId="26" xfId="0" applyBorder="1" applyAlignment="1">
      <alignment horizontal="center"/>
    </xf>
    <xf numFmtId="0" fontId="0" fillId="0" borderId="2" xfId="0" applyBorder="1" applyAlignment="1">
      <alignment horizontal="center"/>
    </xf>
    <xf numFmtId="0" fontId="0" fillId="0" borderId="27" xfId="0" applyBorder="1" applyAlignment="1">
      <alignment horizontal="center"/>
    </xf>
    <xf numFmtId="0" fontId="0" fillId="0" borderId="26" xfId="0" applyBorder="1" applyAlignment="1">
      <alignment horizontal="left" vertical="center" wrapText="1"/>
    </xf>
    <xf numFmtId="0" fontId="0" fillId="0" borderId="2" xfId="0" applyBorder="1" applyAlignment="1">
      <alignment horizontal="left" vertical="center"/>
    </xf>
    <xf numFmtId="0" fontId="0" fillId="0" borderId="27" xfId="0" applyBorder="1" applyAlignment="1">
      <alignment horizontal="left" vertical="center"/>
    </xf>
    <xf numFmtId="0" fontId="49" fillId="13" borderId="26" xfId="0" applyFont="1" applyFill="1" applyBorder="1" applyAlignment="1">
      <alignment horizontal="left" vertical="top" wrapText="1"/>
    </xf>
    <xf numFmtId="0" fontId="49" fillId="13" borderId="2" xfId="0" applyFont="1" applyFill="1" applyBorder="1" applyAlignment="1">
      <alignment horizontal="left" vertical="top" wrapText="1"/>
    </xf>
    <xf numFmtId="0" fontId="49" fillId="13" borderId="27" xfId="0" applyFont="1" applyFill="1" applyBorder="1" applyAlignment="1">
      <alignment horizontal="left" vertical="top" wrapText="1"/>
    </xf>
    <xf numFmtId="0" fontId="0" fillId="13" borderId="47" xfId="0" applyFill="1" applyBorder="1" applyAlignment="1">
      <alignment horizontal="left" vertical="top" wrapText="1"/>
    </xf>
    <xf numFmtId="0" fontId="0" fillId="13" borderId="48" xfId="0" applyFill="1" applyBorder="1" applyAlignment="1">
      <alignment horizontal="left" vertical="top" wrapText="1"/>
    </xf>
    <xf numFmtId="0" fontId="0" fillId="13" borderId="44" xfId="0" applyFill="1" applyBorder="1" applyAlignment="1">
      <alignment horizontal="left" vertical="top" wrapText="1"/>
    </xf>
    <xf numFmtId="0" fontId="0" fillId="13" borderId="47" xfId="0" applyFill="1" applyBorder="1" applyAlignment="1">
      <alignment horizontal="left" vertical="center"/>
    </xf>
    <xf numFmtId="0" fontId="0" fillId="13" borderId="48" xfId="0" applyFill="1" applyBorder="1" applyAlignment="1">
      <alignment horizontal="left" vertical="center"/>
    </xf>
    <xf numFmtId="0" fontId="0" fillId="13" borderId="44" xfId="0" applyFill="1" applyBorder="1" applyAlignment="1">
      <alignment horizontal="left" vertical="center"/>
    </xf>
    <xf numFmtId="0" fontId="0" fillId="13" borderId="48" xfId="0" applyFill="1" applyBorder="1" applyAlignment="1">
      <alignment horizontal="left" vertical="top"/>
    </xf>
    <xf numFmtId="0" fontId="0" fillId="13" borderId="44" xfId="0" applyFill="1" applyBorder="1" applyAlignment="1">
      <alignment horizontal="left" vertical="top"/>
    </xf>
    <xf numFmtId="0" fontId="26" fillId="5" borderId="5" xfId="0" applyFont="1" applyFill="1" applyBorder="1" applyAlignment="1">
      <alignment horizontal="center" vertical="top" wrapText="1"/>
    </xf>
    <xf numFmtId="0" fontId="26" fillId="5" borderId="25" xfId="0" applyFont="1" applyFill="1" applyBorder="1" applyAlignment="1">
      <alignment horizontal="center" vertical="top" wrapText="1"/>
    </xf>
    <xf numFmtId="0" fontId="26" fillId="5" borderId="6" xfId="0" applyFont="1" applyFill="1" applyBorder="1" applyAlignment="1">
      <alignment horizontal="center" vertical="top" wrapText="1"/>
    </xf>
    <xf numFmtId="15" fontId="7" fillId="13" borderId="26" xfId="0" applyNumberFormat="1" applyFont="1" applyFill="1" applyBorder="1" applyAlignment="1">
      <alignment horizontal="left" vertical="top" wrapText="1"/>
    </xf>
    <xf numFmtId="15" fontId="7" fillId="13" borderId="2" xfId="0" applyNumberFormat="1" applyFont="1" applyFill="1" applyBorder="1" applyAlignment="1">
      <alignment horizontal="left" vertical="top" wrapText="1"/>
    </xf>
    <xf numFmtId="15" fontId="7" fillId="13" borderId="27" xfId="0" applyNumberFormat="1" applyFont="1" applyFill="1" applyBorder="1" applyAlignment="1">
      <alignment horizontal="left" vertical="top" wrapText="1"/>
    </xf>
    <xf numFmtId="0" fontId="8" fillId="13" borderId="26" xfId="0" applyFont="1" applyFill="1" applyBorder="1" applyAlignment="1">
      <alignment horizontal="left" wrapText="1"/>
    </xf>
    <xf numFmtId="0" fontId="8" fillId="13" borderId="2" xfId="0" applyFont="1" applyFill="1" applyBorder="1" applyAlignment="1">
      <alignment horizontal="left" wrapText="1"/>
    </xf>
    <xf numFmtId="0" fontId="8" fillId="13" borderId="27" xfId="0" applyFont="1" applyFill="1" applyBorder="1" applyAlignment="1">
      <alignment horizontal="left" wrapText="1"/>
    </xf>
    <xf numFmtId="0" fontId="63" fillId="13" borderId="26" xfId="0" applyFont="1" applyFill="1" applyBorder="1" applyAlignment="1">
      <alignment horizontal="center"/>
    </xf>
    <xf numFmtId="0" fontId="63" fillId="13" borderId="2" xfId="0" applyFont="1" applyFill="1" applyBorder="1" applyAlignment="1">
      <alignment horizontal="center"/>
    </xf>
    <xf numFmtId="0" fontId="63" fillId="13" borderId="27" xfId="0" applyFont="1" applyFill="1" applyBorder="1" applyAlignment="1">
      <alignment horizontal="center"/>
    </xf>
    <xf numFmtId="0" fontId="92" fillId="13" borderId="47" xfId="0" applyFont="1" applyFill="1" applyBorder="1" applyAlignment="1">
      <alignment horizontal="left" vertical="center" wrapText="1"/>
    </xf>
    <xf numFmtId="0" fontId="92" fillId="13" borderId="48" xfId="0" applyFont="1" applyFill="1" applyBorder="1" applyAlignment="1">
      <alignment horizontal="left" vertical="center" wrapText="1"/>
    </xf>
    <xf numFmtId="0" fontId="92" fillId="13" borderId="44" xfId="0" applyFont="1" applyFill="1" applyBorder="1" applyAlignment="1">
      <alignment horizontal="left" vertical="center" wrapText="1"/>
    </xf>
    <xf numFmtId="0" fontId="86" fillId="7" borderId="5" xfId="0" applyFont="1" applyFill="1" applyBorder="1" applyAlignment="1">
      <alignment horizontal="center" vertical="top" wrapText="1"/>
    </xf>
    <xf numFmtId="0" fontId="86" fillId="7" borderId="25" xfId="0" applyFont="1" applyFill="1" applyBorder="1" applyAlignment="1">
      <alignment horizontal="center" vertical="top" wrapText="1"/>
    </xf>
    <xf numFmtId="0" fontId="86" fillId="7" borderId="6" xfId="0" applyFont="1" applyFill="1" applyBorder="1" applyAlignment="1">
      <alignment horizontal="center" vertical="top" wrapText="1"/>
    </xf>
    <xf numFmtId="15" fontId="7" fillId="13" borderId="26" xfId="0" quotePrefix="1" applyNumberFormat="1" applyFont="1" applyFill="1" applyBorder="1" applyAlignment="1">
      <alignment horizontal="left" vertical="top" wrapText="1"/>
    </xf>
    <xf numFmtId="15" fontId="7" fillId="13" borderId="2" xfId="0" quotePrefix="1" applyNumberFormat="1" applyFont="1" applyFill="1" applyBorder="1" applyAlignment="1">
      <alignment horizontal="left" vertical="top" wrapText="1"/>
    </xf>
    <xf numFmtId="15" fontId="7" fillId="13" borderId="27" xfId="0" quotePrefix="1" applyNumberFormat="1" applyFont="1" applyFill="1" applyBorder="1" applyAlignment="1">
      <alignment horizontal="left" vertical="top" wrapText="1"/>
    </xf>
    <xf numFmtId="0" fontId="8" fillId="13" borderId="26" xfId="0" applyFont="1" applyFill="1" applyBorder="1" applyAlignment="1">
      <alignment horizontal="center"/>
    </xf>
    <xf numFmtId="0" fontId="8" fillId="13" borderId="2" xfId="0" applyFont="1" applyFill="1" applyBorder="1" applyAlignment="1">
      <alignment horizontal="center"/>
    </xf>
    <xf numFmtId="0" fontId="8" fillId="13" borderId="27" xfId="0" applyFont="1" applyFill="1" applyBorder="1" applyAlignment="1">
      <alignment horizontal="center"/>
    </xf>
    <xf numFmtId="0" fontId="8" fillId="13" borderId="26" xfId="0" applyFont="1" applyFill="1" applyBorder="1" applyAlignment="1">
      <alignment horizontal="center" vertical="center" wrapText="1"/>
    </xf>
    <xf numFmtId="0" fontId="8" fillId="13" borderId="2" xfId="0" applyFont="1" applyFill="1" applyBorder="1" applyAlignment="1">
      <alignment horizontal="center" vertical="center" wrapText="1"/>
    </xf>
    <xf numFmtId="0" fontId="8" fillId="13" borderId="27" xfId="0" applyFont="1" applyFill="1" applyBorder="1" applyAlignment="1">
      <alignment horizontal="center" vertical="center" wrapText="1"/>
    </xf>
    <xf numFmtId="0" fontId="8" fillId="13" borderId="26" xfId="0" applyFont="1" applyFill="1" applyBorder="1" applyAlignment="1">
      <alignment horizontal="left" vertical="center" wrapText="1"/>
    </xf>
    <xf numFmtId="0" fontId="8" fillId="13" borderId="2" xfId="0" applyFont="1" applyFill="1" applyBorder="1" applyAlignment="1">
      <alignment horizontal="left" vertical="center"/>
    </xf>
    <xf numFmtId="0" fontId="8" fillId="13" borderId="27" xfId="0" applyFont="1" applyFill="1" applyBorder="1" applyAlignment="1">
      <alignment horizontal="left" vertical="center"/>
    </xf>
    <xf numFmtId="0" fontId="31" fillId="13" borderId="26" xfId="0" applyFont="1" applyFill="1" applyBorder="1" applyAlignment="1">
      <alignment horizontal="left" vertical="center" wrapText="1"/>
    </xf>
    <xf numFmtId="0" fontId="8" fillId="13" borderId="2" xfId="0" applyFont="1" applyFill="1" applyBorder="1" applyAlignment="1">
      <alignment horizontal="center" vertical="center"/>
    </xf>
    <xf numFmtId="0" fontId="8" fillId="13" borderId="27" xfId="0" applyFont="1" applyFill="1" applyBorder="1" applyAlignment="1">
      <alignment horizontal="center" vertical="center"/>
    </xf>
    <xf numFmtId="0" fontId="38" fillId="6" borderId="5" xfId="0" applyFont="1" applyFill="1" applyBorder="1" applyAlignment="1">
      <alignment horizontal="center" vertical="center" wrapText="1"/>
    </xf>
    <xf numFmtId="0" fontId="38" fillId="6" borderId="25" xfId="0" applyFont="1" applyFill="1" applyBorder="1" applyAlignment="1">
      <alignment horizontal="center" vertical="center" wrapText="1"/>
    </xf>
    <xf numFmtId="0" fontId="81" fillId="6" borderId="2" xfId="0" applyFont="1" applyFill="1" applyBorder="1" applyAlignment="1">
      <alignment horizontal="center" vertical="center" wrapText="1"/>
    </xf>
    <xf numFmtId="0" fontId="75" fillId="6" borderId="2" xfId="0" applyFont="1" applyFill="1" applyBorder="1" applyAlignment="1">
      <alignment horizontal="center" vertical="center" wrapText="1"/>
    </xf>
    <xf numFmtId="0" fontId="20" fillId="0" borderId="2" xfId="0" applyFont="1" applyBorder="1" applyAlignment="1">
      <alignment horizontal="left" vertical="top" wrapText="1"/>
    </xf>
    <xf numFmtId="0" fontId="37" fillId="7" borderId="5" xfId="0" applyFont="1" applyFill="1" applyBorder="1" applyAlignment="1">
      <alignment horizontal="center" vertical="center" wrapText="1"/>
    </xf>
    <xf numFmtId="0" fontId="37" fillId="7" borderId="51" xfId="0" applyFont="1" applyFill="1" applyBorder="1" applyAlignment="1">
      <alignment horizontal="center" vertical="center" wrapText="1"/>
    </xf>
    <xf numFmtId="0" fontId="37" fillId="7" borderId="25" xfId="0" applyFont="1" applyFill="1" applyBorder="1" applyAlignment="1">
      <alignment horizontal="center" vertical="center" wrapText="1"/>
    </xf>
    <xf numFmtId="0" fontId="37" fillId="7" borderId="6" xfId="0" applyFont="1" applyFill="1" applyBorder="1" applyAlignment="1">
      <alignment horizontal="center" vertical="center" wrapText="1"/>
    </xf>
    <xf numFmtId="0" fontId="40" fillId="6" borderId="2" xfId="0" applyFont="1" applyFill="1" applyBorder="1" applyAlignment="1">
      <alignment horizontal="center" vertical="center" wrapText="1"/>
    </xf>
    <xf numFmtId="0" fontId="39" fillId="13" borderId="11" xfId="0" applyFont="1" applyFill="1" applyBorder="1" applyAlignment="1">
      <alignment horizontal="left" vertical="top" wrapText="1"/>
    </xf>
    <xf numFmtId="0" fontId="39" fillId="13" borderId="3" xfId="0" applyFont="1" applyFill="1" applyBorder="1" applyAlignment="1">
      <alignment horizontal="left" vertical="top" wrapText="1"/>
    </xf>
    <xf numFmtId="0" fontId="39" fillId="13" borderId="11" xfId="0" applyFont="1" applyFill="1" applyBorder="1" applyAlignment="1">
      <alignment horizontal="left" wrapText="1"/>
    </xf>
    <xf numFmtId="0" fontId="39" fillId="13" borderId="50" xfId="0" applyFont="1" applyFill="1" applyBorder="1" applyAlignment="1">
      <alignment horizontal="left"/>
    </xf>
    <xf numFmtId="0" fontId="39" fillId="13" borderId="3" xfId="0" applyFont="1" applyFill="1" applyBorder="1" applyAlignment="1">
      <alignment horizontal="left"/>
    </xf>
    <xf numFmtId="0" fontId="90" fillId="6" borderId="2" xfId="0" applyFont="1" applyFill="1" applyBorder="1" applyAlignment="1">
      <alignment horizontal="center" vertical="center" wrapText="1"/>
    </xf>
    <xf numFmtId="0" fontId="74" fillId="2" borderId="2" xfId="0" applyFont="1" applyFill="1" applyBorder="1" applyAlignment="1">
      <alignment horizontal="left" vertical="center" wrapText="1"/>
    </xf>
    <xf numFmtId="0" fontId="74" fillId="0" borderId="27" xfId="0" applyFont="1" applyBorder="1" applyAlignment="1">
      <alignment horizontal="center" vertical="center" wrapText="1"/>
    </xf>
    <xf numFmtId="0" fontId="74" fillId="2" borderId="26" xfId="0" applyFont="1" applyFill="1" applyBorder="1" applyAlignment="1">
      <alignment horizontal="left" vertical="center" wrapText="1"/>
    </xf>
    <xf numFmtId="0" fontId="20" fillId="2" borderId="26" xfId="0" applyFont="1" applyFill="1" applyBorder="1" applyAlignment="1">
      <alignment horizontal="left" vertical="center" wrapText="1"/>
    </xf>
    <xf numFmtId="0" fontId="74" fillId="6" borderId="2" xfId="0" applyFont="1" applyFill="1" applyBorder="1" applyAlignment="1">
      <alignment horizontal="left" vertical="center" wrapText="1"/>
    </xf>
    <xf numFmtId="0" fontId="43" fillId="13" borderId="28" xfId="3" applyFont="1" applyFill="1" applyBorder="1" applyAlignment="1">
      <alignment horizontal="center" vertical="center" wrapText="1"/>
    </xf>
    <xf numFmtId="0" fontId="43" fillId="13" borderId="54" xfId="3" applyFont="1" applyFill="1" applyBorder="1" applyAlignment="1">
      <alignment horizontal="center" vertical="center" wrapText="1"/>
    </xf>
    <xf numFmtId="0" fontId="43" fillId="13" borderId="55" xfId="3" applyFont="1" applyFill="1" applyBorder="1" applyAlignment="1">
      <alignment horizontal="center" vertical="center" wrapText="1"/>
    </xf>
    <xf numFmtId="0" fontId="16" fillId="0" borderId="2" xfId="0" applyFont="1" applyBorder="1" applyAlignment="1">
      <alignment horizontal="left" wrapText="1"/>
    </xf>
    <xf numFmtId="0" fontId="16" fillId="0" borderId="2" xfId="0" applyFont="1" applyBorder="1" applyAlignment="1">
      <alignment horizontal="left"/>
    </xf>
    <xf numFmtId="0" fontId="15" fillId="0" borderId="2" xfId="3" applyBorder="1" applyAlignment="1">
      <alignment horizontal="center" vertical="center" wrapText="1"/>
    </xf>
    <xf numFmtId="0" fontId="74" fillId="2" borderId="7" xfId="0" applyFont="1" applyFill="1" applyBorder="1" applyAlignment="1">
      <alignment horizontal="left" vertical="center" wrapText="1"/>
    </xf>
    <xf numFmtId="0" fontId="2" fillId="6" borderId="25" xfId="0" applyFont="1" applyFill="1" applyBorder="1" applyAlignment="1">
      <alignment horizontal="center" vertical="center"/>
    </xf>
    <xf numFmtId="0" fontId="2" fillId="6" borderId="6" xfId="0" applyFont="1" applyFill="1" applyBorder="1" applyAlignment="1">
      <alignment horizontal="center" vertical="center"/>
    </xf>
    <xf numFmtId="0" fontId="83" fillId="9" borderId="25" xfId="0" applyFont="1" applyFill="1" applyBorder="1" applyAlignment="1">
      <alignment horizontal="center" vertical="top" wrapText="1"/>
    </xf>
    <xf numFmtId="0" fontId="84" fillId="9" borderId="25" xfId="0" applyFont="1" applyFill="1" applyBorder="1" applyAlignment="1">
      <alignment horizontal="center" vertical="top" wrapText="1"/>
    </xf>
    <xf numFmtId="0" fontId="39" fillId="13" borderId="2" xfId="0" applyFont="1" applyFill="1" applyBorder="1" applyAlignment="1">
      <alignment vertical="top" wrapText="1"/>
    </xf>
    <xf numFmtId="0" fontId="72" fillId="6" borderId="5" xfId="0" applyFont="1" applyFill="1" applyBorder="1" applyAlignment="1">
      <alignment horizontal="center" vertical="center" wrapText="1"/>
    </xf>
    <xf numFmtId="0" fontId="2" fillId="6" borderId="25" xfId="0" applyFont="1" applyFill="1" applyBorder="1" applyAlignment="1">
      <alignment horizontal="center" vertical="center" wrapText="1"/>
    </xf>
    <xf numFmtId="0" fontId="17" fillId="6" borderId="2" xfId="0" applyFont="1" applyFill="1" applyBorder="1" applyAlignment="1">
      <alignment horizontal="center" vertical="center" wrapText="1"/>
    </xf>
    <xf numFmtId="0" fontId="22" fillId="2" borderId="26" xfId="0" applyFont="1" applyFill="1" applyBorder="1" applyAlignment="1">
      <alignment horizontal="center" vertical="center" wrapText="1"/>
    </xf>
    <xf numFmtId="0" fontId="74" fillId="2" borderId="2" xfId="0" applyFont="1" applyFill="1" applyBorder="1" applyAlignment="1">
      <alignment horizontal="center" vertical="center" wrapText="1"/>
    </xf>
    <xf numFmtId="0" fontId="38" fillId="6" borderId="52" xfId="0" applyFont="1" applyFill="1" applyBorder="1" applyAlignment="1">
      <alignment horizontal="center" vertical="center" wrapText="1"/>
    </xf>
    <xf numFmtId="0" fontId="38" fillId="6" borderId="53" xfId="0" applyFont="1" applyFill="1" applyBorder="1" applyAlignment="1">
      <alignment horizontal="center" vertical="center" wrapText="1"/>
    </xf>
    <xf numFmtId="0" fontId="38" fillId="6" borderId="51" xfId="0" applyFont="1" applyFill="1" applyBorder="1" applyAlignment="1">
      <alignment horizontal="center" vertical="center" wrapText="1"/>
    </xf>
    <xf numFmtId="0" fontId="16" fillId="0" borderId="25" xfId="0" applyFont="1" applyBorder="1" applyAlignment="1">
      <alignment horizontal="center" vertical="center" wrapText="1"/>
    </xf>
    <xf numFmtId="0" fontId="21" fillId="9" borderId="10" xfId="0" applyFont="1" applyFill="1" applyBorder="1" applyAlignment="1">
      <alignment horizontal="center" vertical="center" wrapText="1"/>
    </xf>
    <xf numFmtId="0" fontId="21" fillId="9" borderId="48" xfId="0" applyFont="1" applyFill="1" applyBorder="1" applyAlignment="1">
      <alignment horizontal="center" vertical="center" wrapText="1"/>
    </xf>
    <xf numFmtId="0" fontId="21" fillId="9" borderId="44" xfId="0" applyFont="1" applyFill="1" applyBorder="1" applyAlignment="1">
      <alignment horizontal="center" vertical="center" wrapText="1"/>
    </xf>
    <xf numFmtId="0" fontId="17" fillId="6" borderId="17" xfId="0" applyFont="1" applyFill="1" applyBorder="1" applyAlignment="1">
      <alignment horizontal="center" vertical="center" wrapText="1"/>
    </xf>
    <xf numFmtId="0" fontId="17" fillId="6" borderId="29" xfId="0" applyFont="1" applyFill="1" applyBorder="1" applyAlignment="1">
      <alignment horizontal="center" vertical="center" wrapText="1"/>
    </xf>
    <xf numFmtId="0" fontId="17" fillId="6" borderId="11" xfId="0" applyFont="1" applyFill="1" applyBorder="1" applyAlignment="1">
      <alignment horizontal="center" vertical="center" wrapText="1"/>
    </xf>
    <xf numFmtId="0" fontId="17" fillId="6" borderId="3" xfId="0" applyFont="1" applyFill="1" applyBorder="1" applyAlignment="1">
      <alignment horizontal="center" vertical="center" wrapText="1"/>
    </xf>
    <xf numFmtId="0" fontId="17" fillId="6" borderId="27" xfId="0" applyFont="1" applyFill="1" applyBorder="1" applyAlignment="1">
      <alignment horizontal="center" vertical="center" wrapText="1"/>
    </xf>
    <xf numFmtId="0" fontId="40" fillId="6" borderId="11" xfId="0" applyFont="1" applyFill="1" applyBorder="1" applyAlignment="1">
      <alignment horizontal="center" vertical="center" wrapText="1"/>
    </xf>
    <xf numFmtId="0" fontId="40" fillId="6" borderId="3" xfId="0" applyFont="1" applyFill="1" applyBorder="1" applyAlignment="1">
      <alignment horizontal="center" vertical="center" wrapText="1"/>
    </xf>
    <xf numFmtId="0" fontId="40" fillId="6" borderId="26" xfId="0" applyFont="1" applyFill="1" applyBorder="1" applyAlignment="1">
      <alignment horizontal="center" vertical="center" wrapText="1"/>
    </xf>
    <xf numFmtId="0" fontId="40" fillId="6" borderId="10" xfId="0" applyFont="1" applyFill="1" applyBorder="1" applyAlignment="1">
      <alignment horizontal="center" vertical="center" wrapText="1"/>
    </xf>
    <xf numFmtId="0" fontId="40" fillId="6" borderId="27" xfId="0" applyFont="1" applyFill="1" applyBorder="1" applyAlignment="1">
      <alignment horizontal="center" vertical="center" wrapText="1"/>
    </xf>
    <xf numFmtId="0" fontId="37" fillId="7" borderId="52" xfId="0" applyFont="1" applyFill="1" applyBorder="1" applyAlignment="1">
      <alignment horizontal="center" vertical="center" wrapText="1"/>
    </xf>
    <xf numFmtId="0" fontId="37" fillId="7" borderId="53" xfId="0" applyFont="1" applyFill="1" applyBorder="1" applyAlignment="1">
      <alignment horizontal="center" vertical="center" wrapText="1"/>
    </xf>
    <xf numFmtId="0" fontId="40" fillId="6" borderId="17" xfId="0" applyFont="1" applyFill="1" applyBorder="1" applyAlignment="1">
      <alignment horizontal="center" vertical="center" wrapText="1"/>
    </xf>
    <xf numFmtId="0" fontId="40" fillId="6" borderId="29" xfId="0" applyFont="1" applyFill="1" applyBorder="1" applyAlignment="1">
      <alignment horizontal="center" vertical="center" wrapText="1"/>
    </xf>
    <xf numFmtId="0" fontId="37" fillId="7" borderId="19" xfId="0" applyFont="1" applyFill="1" applyBorder="1" applyAlignment="1">
      <alignment horizontal="center" vertical="center"/>
    </xf>
    <xf numFmtId="0" fontId="37" fillId="7" borderId="20" xfId="0" applyFont="1" applyFill="1" applyBorder="1" applyAlignment="1">
      <alignment horizontal="center" vertical="center"/>
    </xf>
    <xf numFmtId="0" fontId="37" fillId="7" borderId="21" xfId="0" applyFont="1" applyFill="1" applyBorder="1" applyAlignment="1">
      <alignment horizontal="center" vertical="center"/>
    </xf>
    <xf numFmtId="0" fontId="40" fillId="6" borderId="18" xfId="0" applyFont="1" applyFill="1" applyBorder="1" applyAlignment="1">
      <alignment horizontal="center" vertical="center" wrapText="1"/>
    </xf>
    <xf numFmtId="0" fontId="40" fillId="6" borderId="16" xfId="0" applyFont="1" applyFill="1" applyBorder="1" applyAlignment="1">
      <alignment horizontal="center" vertical="center" wrapText="1"/>
    </xf>
    <xf numFmtId="0" fontId="40" fillId="6" borderId="28" xfId="0" applyFont="1" applyFill="1" applyBorder="1" applyAlignment="1">
      <alignment horizontal="center" vertical="center" wrapText="1"/>
    </xf>
    <xf numFmtId="0" fontId="40" fillId="6" borderId="8" xfId="0" applyFont="1" applyFill="1" applyBorder="1" applyAlignment="1">
      <alignment horizontal="center" vertical="center" wrapText="1"/>
    </xf>
    <xf numFmtId="0" fontId="37" fillId="7" borderId="5" xfId="0" applyFont="1" applyFill="1" applyBorder="1" applyAlignment="1">
      <alignment horizontal="center" vertical="center"/>
    </xf>
    <xf numFmtId="0" fontId="37" fillId="7" borderId="25" xfId="0" applyFont="1" applyFill="1" applyBorder="1" applyAlignment="1">
      <alignment horizontal="center" vertical="center"/>
    </xf>
    <xf numFmtId="0" fontId="37" fillId="7" borderId="6" xfId="0" applyFont="1" applyFill="1" applyBorder="1" applyAlignment="1">
      <alignment horizontal="center" vertical="center"/>
    </xf>
    <xf numFmtId="0" fontId="17" fillId="6" borderId="22" xfId="0" applyFont="1" applyFill="1" applyBorder="1" applyAlignment="1">
      <alignment horizontal="center" vertical="center" wrapText="1"/>
    </xf>
    <xf numFmtId="0" fontId="17" fillId="6" borderId="23" xfId="0" applyFont="1" applyFill="1" applyBorder="1" applyAlignment="1">
      <alignment horizontal="center" vertical="center" wrapText="1"/>
    </xf>
    <xf numFmtId="0" fontId="17" fillId="6" borderId="16" xfId="0" applyFont="1" applyFill="1" applyBorder="1" applyAlignment="1">
      <alignment horizontal="center" vertical="center" wrapText="1"/>
    </xf>
    <xf numFmtId="0" fontId="17" fillId="6" borderId="18" xfId="0" applyFont="1" applyFill="1" applyBorder="1" applyAlignment="1">
      <alignment horizontal="center" vertical="center" wrapText="1"/>
    </xf>
    <xf numFmtId="0" fontId="60" fillId="12" borderId="5" xfId="0" applyFont="1" applyFill="1" applyBorder="1" applyAlignment="1">
      <alignment horizontal="center" vertical="top" wrapText="1"/>
    </xf>
    <xf numFmtId="0" fontId="60" fillId="12" borderId="6" xfId="0" applyFont="1" applyFill="1" applyBorder="1" applyAlignment="1">
      <alignment horizontal="center" vertical="top" wrapText="1"/>
    </xf>
    <xf numFmtId="0" fontId="6" fillId="0" borderId="0" xfId="0" applyFont="1" applyAlignment="1">
      <alignment horizontal="left" wrapText="1"/>
    </xf>
    <xf numFmtId="0" fontId="6" fillId="0" borderId="38" xfId="0" applyFont="1" applyBorder="1" applyAlignment="1">
      <alignment horizontal="left" wrapText="1"/>
    </xf>
    <xf numFmtId="0" fontId="9" fillId="0" borderId="0" xfId="0" applyFont="1" applyAlignment="1">
      <alignment horizontal="left" wrapText="1"/>
    </xf>
    <xf numFmtId="0" fontId="9" fillId="0" borderId="38" xfId="0" applyFont="1" applyBorder="1" applyAlignment="1">
      <alignment horizontal="left" wrapText="1"/>
    </xf>
    <xf numFmtId="0" fontId="63" fillId="13" borderId="26" xfId="0" applyFont="1" applyFill="1" applyBorder="1" applyAlignment="1">
      <alignment horizontal="left"/>
    </xf>
    <xf numFmtId="0" fontId="63" fillId="13" borderId="27" xfId="0" applyFont="1" applyFill="1" applyBorder="1" applyAlignment="1">
      <alignment horizontal="left"/>
    </xf>
    <xf numFmtId="0" fontId="8" fillId="13" borderId="27" xfId="0" applyFont="1" applyFill="1" applyBorder="1" applyAlignment="1">
      <alignment horizontal="left"/>
    </xf>
    <xf numFmtId="0" fontId="65" fillId="0" borderId="26" xfId="0" applyFont="1" applyBorder="1" applyAlignment="1">
      <alignment horizontal="left" vertical="center" wrapText="1"/>
    </xf>
    <xf numFmtId="0" fontId="8" fillId="13" borderId="7" xfId="0" applyFont="1" applyFill="1" applyBorder="1" applyAlignment="1">
      <alignment horizontal="left" wrapText="1"/>
    </xf>
    <xf numFmtId="0" fontId="8" fillId="13" borderId="39" xfId="0" applyFont="1" applyFill="1" applyBorder="1" applyAlignment="1">
      <alignment horizontal="left"/>
    </xf>
    <xf numFmtId="0" fontId="0" fillId="0" borderId="7" xfId="0" applyBorder="1" applyAlignment="1">
      <alignment horizontal="left" vertical="center" wrapText="1"/>
    </xf>
    <xf numFmtId="0" fontId="0" fillId="0" borderId="42" xfId="0" applyBorder="1" applyAlignment="1">
      <alignment horizontal="left" vertical="center"/>
    </xf>
    <xf numFmtId="0" fontId="0" fillId="0" borderId="39" xfId="0" applyBorder="1" applyAlignment="1">
      <alignment horizontal="left" vertical="center"/>
    </xf>
    <xf numFmtId="0" fontId="9" fillId="0" borderId="14" xfId="0" applyFont="1" applyBorder="1" applyAlignment="1">
      <alignment horizontal="left" wrapText="1"/>
    </xf>
    <xf numFmtId="0" fontId="7" fillId="13" borderId="41" xfId="0" applyFont="1" applyFill="1" applyBorder="1" applyAlignment="1">
      <alignment horizontal="left" vertical="top" wrapText="1"/>
    </xf>
    <xf numFmtId="0" fontId="7" fillId="13" borderId="34" xfId="0" applyFont="1" applyFill="1" applyBorder="1" applyAlignment="1">
      <alignment horizontal="left" vertical="top" wrapText="1"/>
    </xf>
    <xf numFmtId="0" fontId="7" fillId="13" borderId="40" xfId="0" applyFont="1" applyFill="1" applyBorder="1" applyAlignment="1">
      <alignment horizontal="left" vertical="top" wrapText="1"/>
    </xf>
  </cellXfs>
  <cellStyles count="4">
    <cellStyle name="Hipervínculo" xfId="3" builtinId="8"/>
    <cellStyle name="Millares" xfId="1" builtinId="3"/>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180975</xdr:colOff>
      <xdr:row>0</xdr:row>
      <xdr:rowOff>123825</xdr:rowOff>
    </xdr:from>
    <xdr:to>
      <xdr:col>1</xdr:col>
      <xdr:colOff>1469914</xdr:colOff>
      <xdr:row>0</xdr:row>
      <xdr:rowOff>840187</xdr:rowOff>
    </xdr:to>
    <xdr:pic>
      <xdr:nvPicPr>
        <xdr:cNvPr id="2" name="Picture 1">
          <a:extLst>
            <a:ext uri="{FF2B5EF4-FFF2-40B4-BE49-F238E27FC236}">
              <a16:creationId xmlns:a16="http://schemas.microsoft.com/office/drawing/2014/main" id="{EACB2569-F7F5-4193-8120-5EE7C8A3BE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8025" y="123825"/>
          <a:ext cx="1292114" cy="71953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352425</xdr:colOff>
      <xdr:row>0</xdr:row>
      <xdr:rowOff>86305</xdr:rowOff>
    </xdr:from>
    <xdr:to>
      <xdr:col>0</xdr:col>
      <xdr:colOff>788555</xdr:colOff>
      <xdr:row>0</xdr:row>
      <xdr:rowOff>924843</xdr:rowOff>
    </xdr:to>
    <xdr:pic>
      <xdr:nvPicPr>
        <xdr:cNvPr id="2" name="Picture 1">
          <a:extLst>
            <a:ext uri="{FF2B5EF4-FFF2-40B4-BE49-F238E27FC236}">
              <a16:creationId xmlns:a16="http://schemas.microsoft.com/office/drawing/2014/main" id="{FABD9B0E-A204-4CC6-9FC1-180100A682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2425" y="86305"/>
          <a:ext cx="439305" cy="8314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191407</xdr:colOff>
      <xdr:row>2</xdr:row>
      <xdr:rowOff>0</xdr:rowOff>
    </xdr:from>
    <xdr:to>
      <xdr:col>3</xdr:col>
      <xdr:colOff>705757</xdr:colOff>
      <xdr:row>2</xdr:row>
      <xdr:rowOff>142875</xdr:rowOff>
    </xdr:to>
    <xdr:sp macro="" textlink="">
      <xdr:nvSpPr>
        <xdr:cNvPr id="2" name="Right Arrow 1">
          <a:extLst>
            <a:ext uri="{FF2B5EF4-FFF2-40B4-BE49-F238E27FC236}">
              <a16:creationId xmlns:a16="http://schemas.microsoft.com/office/drawing/2014/main" id="{6E5E7AE1-5254-4EA8-B73E-20A9F5037E85}"/>
            </a:ext>
          </a:extLst>
        </xdr:cNvPr>
        <xdr:cNvSpPr/>
      </xdr:nvSpPr>
      <xdr:spPr>
        <a:xfrm>
          <a:off x="6668407" y="338667"/>
          <a:ext cx="514350" cy="142875"/>
        </a:xfrm>
        <a:prstGeom prst="rightArrow">
          <a:avLst/>
        </a:prstGeom>
        <a:gradFill rotWithShape="1">
          <a:gsLst>
            <a:gs pos="0">
              <a:srgbClr val="B0CAE8"/>
            </a:gs>
            <a:gs pos="100000">
              <a:srgbClr val="94BAE3"/>
            </a:gs>
          </a:gsLst>
          <a:lin ang="5400000"/>
        </a:gradFill>
        <a:ln w="12700">
          <a:solidFill>
            <a:srgbClr val="5B9BD4"/>
          </a:solidFill>
          <a:prstDash val="solid"/>
        </a:ln>
        <a:effectLst/>
      </xdr:spPr>
      <xdr:style>
        <a:lnRef idx="2">
          <a:schemeClr val="accent1">
            <a:shade val="50000"/>
          </a:schemeClr>
        </a:lnRef>
        <a:fillRef idx="1">
          <a:schemeClr val="accent1"/>
        </a:fillRef>
        <a:effectRef idx="0">
          <a:schemeClr val="accent1"/>
        </a:effectRef>
        <a:fontRef idx="minor">
          <a:srgbClr val="000000"/>
        </a:fontRef>
      </xdr:style>
      <xdr:txBody>
        <a:bodyPr vertOverflow="clip" horzOverflow="clip" rtlCol="0" anchor="t"/>
        <a:lstStyle/>
        <a:p>
          <a:pPr algn="l"/>
          <a:endParaRPr lang="en-US"/>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180975</xdr:colOff>
      <xdr:row>0</xdr:row>
      <xdr:rowOff>123825</xdr:rowOff>
    </xdr:from>
    <xdr:to>
      <xdr:col>1</xdr:col>
      <xdr:colOff>1469914</xdr:colOff>
      <xdr:row>0</xdr:row>
      <xdr:rowOff>840187</xdr:rowOff>
    </xdr:to>
    <xdr:pic>
      <xdr:nvPicPr>
        <xdr:cNvPr id="2" name="Picture 1">
          <a:extLst>
            <a:ext uri="{FF2B5EF4-FFF2-40B4-BE49-F238E27FC236}">
              <a16:creationId xmlns:a16="http://schemas.microsoft.com/office/drawing/2014/main" id="{434BDE41-E52B-4C68-B1EE-07EA47BC18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1675" y="120650"/>
          <a:ext cx="1292114" cy="71953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undp.sharepoint.com/sites/ClimatePromise/Shared%20Documents/General/Country%20Promise%20Plans/Phase%202/Final%20workplans/RBLAC/Argentina%20CP2%20Work%20plan_LTS_Investment_updated%202024.xlsm" TargetMode="External"/><Relationship Id="rId1" Type="http://schemas.openxmlformats.org/officeDocument/2006/relationships/externalLinkPath" Target="/sites/ClimatePromise/Shared%20Documents/General/Country%20Promise%20Plans/Phase%202/Final%20workplans/RBLAC/Argentina%20CP2%20Work%20plan_LTS_Investment_updated%20202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aseline Survey"/>
      <sheetName val="Context"/>
      <sheetName val="National Workplan 2023"/>
      <sheetName val="National Workplan 2024"/>
      <sheetName val="Global results Framework"/>
      <sheetName val="Drop-down"/>
    </sheetNames>
    <sheetDataSet>
      <sheetData sheetId="0"/>
      <sheetData sheetId="1"/>
      <sheetData sheetId="2"/>
      <sheetData sheetId="3"/>
      <sheetData sheetId="4"/>
      <sheetData sheetId="5"/>
    </sheetDataSet>
  </externalBook>
</externalLink>
</file>

<file path=xl/persons/person.xml><?xml version="1.0" encoding="utf-8"?>
<personList xmlns="http://schemas.microsoft.com/office/spreadsheetml/2018/threadedcomments" xmlns:x="http://schemas.openxmlformats.org/spreadsheetml/2006/main">
  <person displayName="Fernando Raul Andrade Henao" id="{8695AC20-3D81-4583-A325-64DD171A366B}" userId="fernando.andrade@undp.org" providerId="PeoplePicker"/>
  <person displayName="Ankit Khanal" id="{439713AC-07FA-440F-BEB3-EC30A539B754}" userId="S::ankit.khanal@undp.org::079a1c47-57a7-447a-a0bb-5eda917978d9" providerId="AD"/>
  <person displayName="Ellora Guhathakurta" id="{FDF4DB3D-ED22-430D-81E5-AA42E0815743}" userId="S::ellora.guhathakurta@undp.org::4682f404-b661-4ca5-967e-7beb8bf58706"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M16" dT="2024-06-21T14:38:53.05" personId="{FDF4DB3D-ED22-430D-81E5-AA42E0815743}" id="{28BB62AB-B787-49E7-A1B8-CF742EEE0E2C}">
    <text xml:space="preserve">@Fernando Raul Andrade Henao when will the communication strategy and plan be developed ? </text>
    <mentions>
      <mention mentionpersonId="{8695AC20-3D81-4583-A325-64DD171A366B}" mentionId="{3532AA25-BE5B-4D67-83C6-4E8D42E7A742}" startIndex="0" length="28"/>
    </mentions>
  </threadedComment>
</ThreadedComments>
</file>

<file path=xl/threadedComments/threadedComment2.xml><?xml version="1.0" encoding="utf-8"?>
<ThreadedComments xmlns="http://schemas.microsoft.com/office/spreadsheetml/2018/threadedcomments" xmlns:x="http://schemas.openxmlformats.org/spreadsheetml/2006/main">
  <threadedComment ref="C13" dT="2022-10-21T06:52:27.57" personId="{439713AC-07FA-440F-BEB3-EC30A539B754}" id="{FB912B56-9A75-4AE2-9059-7C5466C5A9B9}">
    <text>* Policy measures include inclusive governance, financing mechanisms and institutional capacities.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sites/ClimatePromise/Shared%20Documents/Forms/Regional%20Materials3.aspx?csf=1&amp;web=1&amp;e=CmezWk&amp;cid=d2afa5e3%2D58ce%2D40de%2Db99b%2D26d4283a5a57&amp;FolderCTID=0x012000026A681BE5C5EF44BFA98FDBD1FC371A&amp;id=%2Fsites%2FClimatePromise%2FShared%20Documents%2FGeneral%2FProgress%20Reports%2FCP2%20Progress%20Reports%2FLatin%20America%20and%20the%20Caribbean%2FArgentina%2FArgentina%5FKnowledge%20Product%2FArgentina%5FKnowledge%20Products%20%28NDC%20SP%29%2FQ4%2D2023&amp;viewid=38b68f4b%2Dc172%2D42dc%2D9e29%2D3d479e3feb29" TargetMode="External"/><Relationship Id="rId7" Type="http://schemas.openxmlformats.org/officeDocument/2006/relationships/drawing" Target="../drawings/drawing2.xml"/><Relationship Id="rId2" Type="http://schemas.openxmlformats.org/officeDocument/2006/relationships/hyperlink" Target="../../../../../../../../../../:f:/r/sites/ClimatePromise/Shared%20Documents/General/Progress%20Reports/CP2%20Progress%20Reports/Latin%20America%20and%20the%20Caribbean/Argentina/Argentina_Knowledge%20Product/Argentina_knowledge%20Products/Q1-2024?csf=1&amp;web=1&amp;e=KhXTLe" TargetMode="External"/><Relationship Id="rId1" Type="http://schemas.openxmlformats.org/officeDocument/2006/relationships/hyperlink" Target="https://www.undp.org/publications/framework-enhancing-gender-and-poverty-integration-climate-finance" TargetMode="External"/><Relationship Id="rId6" Type="http://schemas.openxmlformats.org/officeDocument/2006/relationships/hyperlink" Target="../../../../../../../../../../:f:/r/sites/ClimatePromise/Shared%20Documents/General/Progress%20Reports/CP2%20Progress%20Reports/Latin%20America%20and%20the%20Caribbean/Argentina/Argentina_Knowledge%20Product/Argentina_knowledge%20Products/2024/Q3-2024?csf=1&amp;web=1&amp;e=IoWy7l" TargetMode="External"/><Relationship Id="rId5" Type="http://schemas.openxmlformats.org/officeDocument/2006/relationships/hyperlink" Target="../../../../../../../../../../:f:/r/sites/ClimatePromise/Shared%20Documents/General/Progress%20Reports/CP2%20Progress%20Reports/Latin%20America%20and%20the%20Caribbean/Argentina/Argentina_Knowledge%20Product/Argentina_knowledge%20Products/2024/Q2-2024/ARGENTINA%20THEMATIC%20CALL%20LTS?csf=1&amp;web=1&amp;e=tRETfe" TargetMode="External"/><Relationship Id="rId10" Type="http://schemas.microsoft.com/office/2017/10/relationships/threadedComment" Target="../threadedComments/threadedComment1.xml"/><Relationship Id="rId4" Type="http://schemas.openxmlformats.org/officeDocument/2006/relationships/hyperlink" Target="../../../../../../../../../../:f:/r/sites/ClimatePromise/Shared%20Documents/General/Progress%20Reports/CP2%20Progress%20Reports/Latin%20America%20and%20the%20Caribbean/Argentina/Argentina_Knowledge%20Product/Argentina_knowledge%20Products/2024/Q2-2024?csf=1&amp;web=1&amp;e=P8kmbX" TargetMode="External"/><Relationship Id="rId9" Type="http://schemas.openxmlformats.org/officeDocument/2006/relationships/comments" Target="../comments1.xml"/></Relationships>
</file>

<file path=xl/worksheets/_rels/sheet3.xml.rels><?xml version="1.0" encoding="UTF-8" standalone="yes"?>
<Relationships xmlns="http://schemas.openxmlformats.org/package/2006/relationships"><Relationship Id="rId8" Type="http://schemas.openxmlformats.org/officeDocument/2006/relationships/hyperlink" Target="https://drive.google.com/drive/folders/1FT3-8MKnJxUIyisZBUe1jQRl2m134VoM?usp=share_link" TargetMode="External"/><Relationship Id="rId13" Type="http://schemas.openxmlformats.org/officeDocument/2006/relationships/hyperlink" Target="https://ministeriodeserviciospublicos.cba.gov.ar/programa-de-reduccion-de-emisiones." TargetMode="External"/><Relationship Id="rId18" Type="http://schemas.openxmlformats.org/officeDocument/2006/relationships/hyperlink" Target="https://unfccc.int/sites/default/files/NDC/2022-05/Actualizacio%CC%81n%20meta%20de%20emisiones%202030.pdf" TargetMode="External"/><Relationship Id="rId3" Type="http://schemas.openxmlformats.org/officeDocument/2006/relationships/hyperlink" Target="https://unfccc.int/sites/default/files/NDC/2022-05/Actualizacio%CC%81n%20meta%20de%20emisiones%202030.pdf" TargetMode="External"/><Relationship Id="rId21" Type="http://schemas.openxmlformats.org/officeDocument/2006/relationships/printerSettings" Target="../printerSettings/printerSettings2.bin"/><Relationship Id="rId7" Type="http://schemas.openxmlformats.org/officeDocument/2006/relationships/hyperlink" Target="https://unfccc.int/sites/default/files/resource/Estrategia%20de%20desarrollo%20resiliente%20con%20bajas%20emisiones%20a%20largo%20plazo%20a%202050.pdf" TargetMode="External"/><Relationship Id="rId12" Type="http://schemas.openxmlformats.org/officeDocument/2006/relationships/hyperlink" Target="https://drive.google.com/drive/folders/1FT3-8MKnJxUIyisZBUe1jQRl2m134VoM?usp=share_link" TargetMode="External"/><Relationship Id="rId17" Type="http://schemas.openxmlformats.org/officeDocument/2006/relationships/hyperlink" Target="https://www.argentina.gob.ar/sites/default/files/pnaymcc_-_version_integral_con_medidas_-_28.11.2022.pdf" TargetMode="External"/><Relationship Id="rId2" Type="http://schemas.openxmlformats.org/officeDocument/2006/relationships/hyperlink" Target="https://drive.google.com/file/d/1yt0UdNZO57l5IRhHJD81TqB8uPJyvG89/view" TargetMode="External"/><Relationship Id="rId16" Type="http://schemas.openxmlformats.org/officeDocument/2006/relationships/hyperlink" Target="https://unfccc.int/sites/default/files/NDC/2022-05/Actualizacio%CC%81n%20meta%20de%20emisiones%202030.pdf" TargetMode="External"/><Relationship Id="rId20" Type="http://schemas.openxmlformats.org/officeDocument/2006/relationships/hyperlink" Target="https://unfccc.int/sites/default/files/NDC/2022-05/Actualizacio%CC%81n%20meta%20de%20emisiones%202030.pdf" TargetMode="External"/><Relationship Id="rId1" Type="http://schemas.openxmlformats.org/officeDocument/2006/relationships/hyperlink" Target="../../../../../../../../../../:f:/r/sites/ClimatePromise/Shared%20Documents/General/Progress%20Reports/CP2%20Progress%20Reports/Latin%20America%20and%20the%20Caribbean/Argentina/Argentina_Knowledge%20Product?csf=1&amp;web=1&amp;e=BYJEns" TargetMode="External"/><Relationship Id="rId6" Type="http://schemas.openxmlformats.org/officeDocument/2006/relationships/hyperlink" Target="https://www.argentina.gob.ar/sites/default/files/pnaymcc_-_version_integral_con_medidas_-_28.11.2022.pdf" TargetMode="External"/><Relationship Id="rId11" Type="http://schemas.openxmlformats.org/officeDocument/2006/relationships/hyperlink" Target="https://unfccc.int/sites/default/files/NDC/2022-05/Actualizacio%CC%81n%20meta%20de%20emisiones%202030.pdf" TargetMode="External"/><Relationship Id="rId5" Type="http://schemas.openxmlformats.org/officeDocument/2006/relationships/hyperlink" Target="https://docs.google.com/document/d/1pX8ccQbp_pwTfNrKja3yUrIWX72QQFpW/edit" TargetMode="External"/><Relationship Id="rId15" Type="http://schemas.openxmlformats.org/officeDocument/2006/relationships/hyperlink" Target="https://www.argentina.gob.ar/sites/default/files/pnaymcc_-_version_integral_con_medidas_-_28.11.2022.pdf" TargetMode="External"/><Relationship Id="rId10" Type="http://schemas.openxmlformats.org/officeDocument/2006/relationships/hyperlink" Target="https://www.argentina.gob.ar/sites/default/files/pnaymcc_-_version_integral_con_medidas_-_28.11.2022.pdf" TargetMode="External"/><Relationship Id="rId19" Type="http://schemas.openxmlformats.org/officeDocument/2006/relationships/hyperlink" Target="https://unfccc.int/sites/default/files/NDC/2022-05/Actualizacio%CC%81n%20meta%20de%20emisiones%202030.pdf" TargetMode="External"/><Relationship Id="rId4" Type="http://schemas.openxmlformats.org/officeDocument/2006/relationships/hyperlink" Target="https://drive.google.com/drive/folders/1FT3-8MKnJxUIyisZBUe1jQRl2m134VoM" TargetMode="External"/><Relationship Id="rId9" Type="http://schemas.openxmlformats.org/officeDocument/2006/relationships/hyperlink" Target="https://drive.google.com/drive/folders/1FT3-8MKnJxUIyisZBUe1jQRl2m134VoM?usp=share_link" TargetMode="External"/><Relationship Id="rId14" Type="http://schemas.openxmlformats.org/officeDocument/2006/relationships/hyperlink" Target="../../../../../../../../../../:f:/r/sites/ClimatePromise/Shared%20Documents/General/Progress%20Reports/CP2%20Progress%20Reports/Latin%20America%20and%20the%20Caribbean/Argentina/Argentina_Knowledge%20Product/Argentina_Knowledge%20Products%20(NDC%20SP)/2024/Q3-2024?csf=1&amp;web=1&amp;e=iyc21f" TargetMode="External"/><Relationship Id="rId2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3.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2DF81-DC48-4985-A612-DEE7C9B321AE}">
  <dimension ref="A1:W96"/>
  <sheetViews>
    <sheetView showGridLines="0" zoomScale="90" zoomScaleNormal="90" workbookViewId="0">
      <pane xSplit="2" ySplit="2" topLeftCell="O9" activePane="bottomRight" state="frozen"/>
      <selection pane="topRight" activeCell="C1" sqref="C1"/>
      <selection pane="bottomLeft" activeCell="A3" sqref="A3"/>
      <selection pane="bottomRight" activeCell="X25" sqref="X25"/>
    </sheetView>
  </sheetViews>
  <sheetFormatPr baseColWidth="10" defaultColWidth="11.453125" defaultRowHeight="0" customHeight="1" zeroHeight="1"/>
  <cols>
    <col min="1" max="1" width="7.54296875" style="1" customWidth="1"/>
    <col min="2" max="2" width="64.1796875" customWidth="1"/>
    <col min="3" max="3" width="4.54296875" hidden="1" customWidth="1"/>
    <col min="4" max="4" width="32.1796875" hidden="1" customWidth="1"/>
    <col min="5" max="8" width="17.54296875" hidden="1" customWidth="1"/>
    <col min="9" max="9" width="53.453125" hidden="1" customWidth="1"/>
    <col min="10" max="10" width="5.1796875" customWidth="1"/>
    <col min="11" max="11" width="30.1796875" customWidth="1"/>
    <col min="12" max="16" width="21" customWidth="1"/>
    <col min="17" max="17" width="4.81640625" customWidth="1"/>
    <col min="18" max="18" width="23.453125" customWidth="1"/>
    <col min="19" max="19" width="31" customWidth="1"/>
    <col min="20" max="20" width="27.7265625" customWidth="1"/>
    <col min="21" max="21" width="24.81640625" customWidth="1"/>
    <col min="22" max="22" width="19.1796875" customWidth="1"/>
    <col min="23" max="23" width="21.81640625" customWidth="1"/>
  </cols>
  <sheetData>
    <row r="1" spans="1:23" s="1" customFormat="1" ht="93.75" customHeight="1" thickBot="1">
      <c r="B1" s="342" t="s">
        <v>0</v>
      </c>
      <c r="C1" s="343"/>
      <c r="D1" s="343"/>
      <c r="E1" s="343"/>
      <c r="F1" s="343"/>
      <c r="G1" s="343"/>
      <c r="H1" s="343"/>
      <c r="I1" s="343"/>
      <c r="J1" s="343"/>
      <c r="K1" s="343"/>
      <c r="L1" s="343"/>
      <c r="M1" s="343"/>
      <c r="N1" s="343"/>
      <c r="O1" s="343"/>
      <c r="P1" s="343"/>
      <c r="Q1" s="343"/>
      <c r="R1" s="343"/>
      <c r="S1" s="343"/>
      <c r="T1" s="343"/>
      <c r="U1" s="343"/>
      <c r="V1" s="343"/>
      <c r="W1" s="343"/>
    </row>
    <row r="2" spans="1:23" ht="23.5" customHeight="1">
      <c r="B2" s="2"/>
      <c r="D2" s="376" t="s">
        <v>1</v>
      </c>
      <c r="E2" s="377"/>
      <c r="F2" s="377"/>
      <c r="G2" s="377"/>
      <c r="H2" s="377"/>
      <c r="I2" s="378"/>
      <c r="K2" s="376" t="s">
        <v>2</v>
      </c>
      <c r="L2" s="377"/>
      <c r="M2" s="377"/>
      <c r="N2" s="377"/>
      <c r="O2" s="377"/>
      <c r="P2" s="378"/>
      <c r="R2" s="361" t="s">
        <v>3</v>
      </c>
      <c r="S2" s="362"/>
      <c r="T2" s="362"/>
      <c r="U2" s="362"/>
      <c r="V2" s="362"/>
      <c r="W2" s="363"/>
    </row>
    <row r="3" spans="1:23" ht="28.5" customHeight="1">
      <c r="B3" s="156" t="s">
        <v>4</v>
      </c>
      <c r="K3" s="251"/>
      <c r="P3" s="252"/>
      <c r="R3" s="251"/>
      <c r="W3" s="252"/>
    </row>
    <row r="4" spans="1:23" ht="28.5" customHeight="1">
      <c r="B4" s="4" t="s">
        <v>5</v>
      </c>
      <c r="D4" s="379" t="s">
        <v>6</v>
      </c>
      <c r="E4" s="380"/>
      <c r="F4" s="380"/>
      <c r="G4" s="380"/>
      <c r="H4" s="380"/>
      <c r="I4" s="381"/>
      <c r="K4" s="379">
        <v>45499</v>
      </c>
      <c r="L4" s="380"/>
      <c r="M4" s="380"/>
      <c r="N4" s="380"/>
      <c r="O4" s="380"/>
      <c r="P4" s="381"/>
      <c r="R4" s="364">
        <v>45590</v>
      </c>
      <c r="S4" s="365"/>
      <c r="T4" s="365"/>
      <c r="U4" s="365"/>
      <c r="V4" s="365"/>
      <c r="W4" s="366"/>
    </row>
    <row r="5" spans="1:23" ht="28.5" customHeight="1">
      <c r="B5" s="5" t="s">
        <v>7</v>
      </c>
      <c r="D5" s="367" t="s">
        <v>8</v>
      </c>
      <c r="E5" s="368"/>
      <c r="F5" s="368"/>
      <c r="G5" s="368"/>
      <c r="H5" s="368"/>
      <c r="I5" s="369"/>
      <c r="K5" s="367" t="s">
        <v>8</v>
      </c>
      <c r="L5" s="368"/>
      <c r="M5" s="368"/>
      <c r="N5" s="368"/>
      <c r="O5" s="368"/>
      <c r="P5" s="369"/>
      <c r="R5" s="367" t="s">
        <v>8</v>
      </c>
      <c r="S5" s="368"/>
      <c r="T5" s="368"/>
      <c r="U5" s="368"/>
      <c r="V5" s="368"/>
      <c r="W5" s="369"/>
    </row>
    <row r="6" spans="1:23" ht="28.5" customHeight="1">
      <c r="B6" s="157" t="s">
        <v>9</v>
      </c>
      <c r="K6" s="251"/>
      <c r="P6" s="252"/>
      <c r="R6" s="251"/>
      <c r="W6" s="252"/>
    </row>
    <row r="7" spans="1:23" ht="38.15" customHeight="1">
      <c r="B7" s="6" t="s">
        <v>10</v>
      </c>
      <c r="D7" s="350" t="s">
        <v>11</v>
      </c>
      <c r="E7" s="351"/>
      <c r="F7" s="351"/>
      <c r="G7" s="351"/>
      <c r="H7" s="351"/>
      <c r="I7" s="352"/>
      <c r="K7" s="350" t="s">
        <v>11</v>
      </c>
      <c r="L7" s="351"/>
      <c r="M7" s="351"/>
      <c r="N7" s="351"/>
      <c r="O7" s="351"/>
      <c r="P7" s="352"/>
      <c r="R7" s="350" t="s">
        <v>11</v>
      </c>
      <c r="S7" s="351"/>
      <c r="T7" s="351"/>
      <c r="U7" s="351"/>
      <c r="V7" s="351"/>
      <c r="W7" s="352"/>
    </row>
    <row r="8" spans="1:23" ht="38.15" customHeight="1">
      <c r="B8" s="7" t="s">
        <v>12</v>
      </c>
      <c r="D8" s="350"/>
      <c r="E8" s="351"/>
      <c r="F8" s="351"/>
      <c r="G8" s="351"/>
      <c r="H8" s="351"/>
      <c r="I8" s="352"/>
      <c r="K8" s="350"/>
      <c r="L8" s="351"/>
      <c r="M8" s="351"/>
      <c r="N8" s="351"/>
      <c r="O8" s="351"/>
      <c r="P8" s="352"/>
      <c r="R8" s="350"/>
      <c r="S8" s="351"/>
      <c r="T8" s="351"/>
      <c r="U8" s="351"/>
      <c r="V8" s="351"/>
      <c r="W8" s="352"/>
    </row>
    <row r="9" spans="1:23" ht="38.15" customHeight="1">
      <c r="B9" s="7" t="s">
        <v>13</v>
      </c>
      <c r="D9" s="350" t="s">
        <v>14</v>
      </c>
      <c r="E9" s="351"/>
      <c r="F9" s="351"/>
      <c r="G9" s="351"/>
      <c r="H9" s="351"/>
      <c r="I9" s="352"/>
      <c r="K9" s="350" t="s">
        <v>14</v>
      </c>
      <c r="L9" s="351"/>
      <c r="M9" s="351"/>
      <c r="N9" s="351"/>
      <c r="O9" s="351"/>
      <c r="P9" s="352"/>
      <c r="R9" s="350" t="s">
        <v>14</v>
      </c>
      <c r="S9" s="351"/>
      <c r="T9" s="351"/>
      <c r="U9" s="351"/>
      <c r="V9" s="351"/>
      <c r="W9" s="352"/>
    </row>
    <row r="10" spans="1:23" s="10" customFormat="1" ht="101.25" customHeight="1">
      <c r="A10" s="9"/>
      <c r="B10" s="7" t="s">
        <v>15</v>
      </c>
      <c r="D10" s="353" t="s">
        <v>16</v>
      </c>
      <c r="E10" s="354"/>
      <c r="F10" s="354"/>
      <c r="G10" s="354"/>
      <c r="H10" s="354"/>
      <c r="I10" s="355"/>
      <c r="K10" s="353" t="s">
        <v>16</v>
      </c>
      <c r="L10" s="354"/>
      <c r="M10" s="354"/>
      <c r="N10" s="354"/>
      <c r="O10" s="354"/>
      <c r="P10" s="355"/>
      <c r="R10" s="353" t="s">
        <v>16</v>
      </c>
      <c r="S10" s="354"/>
      <c r="T10" s="354"/>
      <c r="U10" s="354"/>
      <c r="V10" s="354"/>
      <c r="W10" s="355"/>
    </row>
    <row r="11" spans="1:23" ht="58.5" customHeight="1">
      <c r="B11" s="7" t="s">
        <v>17</v>
      </c>
      <c r="D11" s="356" t="s">
        <v>18</v>
      </c>
      <c r="E11" s="357"/>
      <c r="F11" s="357"/>
      <c r="G11" s="357"/>
      <c r="H11" s="357"/>
      <c r="I11" s="358"/>
      <c r="K11" s="356" t="s">
        <v>18</v>
      </c>
      <c r="L11" s="357"/>
      <c r="M11" s="357"/>
      <c r="N11" s="357"/>
      <c r="O11" s="357"/>
      <c r="P11" s="358"/>
      <c r="R11" s="356" t="s">
        <v>18</v>
      </c>
      <c r="S11" s="357"/>
      <c r="T11" s="357"/>
      <c r="U11" s="357"/>
      <c r="V11" s="357"/>
      <c r="W11" s="358"/>
    </row>
    <row r="12" spans="1:23" ht="165.65" customHeight="1">
      <c r="B12" s="11" t="s">
        <v>19</v>
      </c>
      <c r="D12" s="353" t="s">
        <v>20</v>
      </c>
      <c r="E12" s="359"/>
      <c r="F12" s="359"/>
      <c r="G12" s="359"/>
      <c r="H12" s="359"/>
      <c r="I12" s="360"/>
      <c r="K12" s="353" t="s">
        <v>20</v>
      </c>
      <c r="L12" s="359"/>
      <c r="M12" s="359"/>
      <c r="N12" s="359"/>
      <c r="O12" s="359"/>
      <c r="P12" s="360"/>
      <c r="R12" s="353" t="s">
        <v>20</v>
      </c>
      <c r="S12" s="359"/>
      <c r="T12" s="359"/>
      <c r="U12" s="359"/>
      <c r="V12" s="359"/>
      <c r="W12" s="360"/>
    </row>
    <row r="13" spans="1:23" ht="28.5" customHeight="1" thickBot="1">
      <c r="B13" s="157" t="s">
        <v>21</v>
      </c>
      <c r="K13" s="251"/>
      <c r="P13" s="252"/>
      <c r="R13" s="251"/>
      <c r="W13" s="252"/>
    </row>
    <row r="14" spans="1:23" ht="15" customHeight="1">
      <c r="B14" s="12" t="s">
        <v>22</v>
      </c>
      <c r="D14" s="382" t="s">
        <v>23</v>
      </c>
      <c r="E14" s="383"/>
      <c r="F14" s="383"/>
      <c r="G14" s="383"/>
      <c r="H14" s="383"/>
      <c r="I14" s="384"/>
      <c r="K14" s="370" t="s">
        <v>24</v>
      </c>
      <c r="L14" s="371"/>
      <c r="M14" s="371"/>
      <c r="N14" s="371"/>
      <c r="O14" s="371"/>
      <c r="P14" s="372"/>
      <c r="R14" s="344"/>
      <c r="S14" s="345"/>
      <c r="T14" s="345"/>
      <c r="U14" s="345"/>
      <c r="V14" s="345"/>
      <c r="W14" s="346"/>
    </row>
    <row r="15" spans="1:23" ht="15" customHeight="1" thickBot="1">
      <c r="B15" s="13" t="s">
        <v>25</v>
      </c>
      <c r="D15" s="382" t="s">
        <v>26</v>
      </c>
      <c r="E15" s="383"/>
      <c r="F15" s="383"/>
      <c r="G15" s="383"/>
      <c r="H15" s="383"/>
      <c r="I15" s="384"/>
      <c r="K15" s="370" t="s">
        <v>26</v>
      </c>
      <c r="L15" s="371"/>
      <c r="M15" s="371"/>
      <c r="N15" s="371"/>
      <c r="O15" s="371"/>
      <c r="P15" s="372"/>
      <c r="R15" s="344"/>
      <c r="S15" s="345"/>
      <c r="T15" s="345"/>
      <c r="U15" s="345"/>
      <c r="V15" s="345"/>
      <c r="W15" s="346"/>
    </row>
    <row r="16" spans="1:23" ht="15" customHeight="1">
      <c r="B16" s="12" t="s">
        <v>27</v>
      </c>
      <c r="D16" s="382" t="s">
        <v>28</v>
      </c>
      <c r="E16" s="383"/>
      <c r="F16" s="383"/>
      <c r="G16" s="383"/>
      <c r="H16" s="383"/>
      <c r="I16" s="384"/>
      <c r="K16" s="370" t="s">
        <v>29</v>
      </c>
      <c r="L16" s="371"/>
      <c r="M16" s="371"/>
      <c r="N16" s="371"/>
      <c r="O16" s="371"/>
      <c r="P16" s="372"/>
      <c r="R16" s="344"/>
      <c r="S16" s="345"/>
      <c r="T16" s="345"/>
      <c r="U16" s="345"/>
      <c r="V16" s="345"/>
      <c r="W16" s="346"/>
    </row>
    <row r="17" spans="1:23" ht="15" customHeight="1" thickBot="1">
      <c r="B17" s="13" t="s">
        <v>30</v>
      </c>
      <c r="D17" s="382" t="s">
        <v>26</v>
      </c>
      <c r="E17" s="383"/>
      <c r="F17" s="383"/>
      <c r="G17" s="383"/>
      <c r="H17" s="383"/>
      <c r="I17" s="384"/>
      <c r="K17" s="370" t="s">
        <v>26</v>
      </c>
      <c r="L17" s="371"/>
      <c r="M17" s="371"/>
      <c r="N17" s="371"/>
      <c r="O17" s="371"/>
      <c r="P17" s="372"/>
      <c r="R17" s="344"/>
      <c r="S17" s="345"/>
      <c r="T17" s="345"/>
      <c r="U17" s="345"/>
      <c r="V17" s="345"/>
      <c r="W17" s="346"/>
    </row>
    <row r="18" spans="1:23" ht="35.5" customHeight="1">
      <c r="A18"/>
      <c r="B18" s="157" t="s">
        <v>31</v>
      </c>
      <c r="K18" s="251"/>
      <c r="P18" s="252"/>
      <c r="R18" s="251"/>
      <c r="W18" s="252"/>
    </row>
    <row r="19" spans="1:23" ht="151.5" customHeight="1">
      <c r="B19" s="49" t="s">
        <v>32</v>
      </c>
      <c r="D19" s="388" t="s">
        <v>33</v>
      </c>
      <c r="E19" s="389"/>
      <c r="F19" s="389"/>
      <c r="G19" s="389"/>
      <c r="H19" s="389"/>
      <c r="I19" s="390"/>
      <c r="K19" s="336" t="s">
        <v>34</v>
      </c>
      <c r="L19" s="337"/>
      <c r="M19" s="337"/>
      <c r="N19" s="337"/>
      <c r="O19" s="337"/>
      <c r="P19" s="338"/>
      <c r="R19" s="347" t="s">
        <v>486</v>
      </c>
      <c r="S19" s="348"/>
      <c r="T19" s="348"/>
      <c r="U19" s="348"/>
      <c r="V19" s="348"/>
      <c r="W19" s="349"/>
    </row>
    <row r="20" spans="1:23" ht="121" customHeight="1">
      <c r="B20" s="14" t="s">
        <v>35</v>
      </c>
      <c r="D20" s="388" t="s">
        <v>36</v>
      </c>
      <c r="E20" s="389"/>
      <c r="F20" s="389"/>
      <c r="G20" s="389"/>
      <c r="H20" s="389"/>
      <c r="I20" s="390"/>
      <c r="K20" s="336" t="s">
        <v>37</v>
      </c>
      <c r="L20" s="337"/>
      <c r="M20" s="337"/>
      <c r="N20" s="337"/>
      <c r="O20" s="337"/>
      <c r="P20" s="338"/>
      <c r="R20" s="347" t="s">
        <v>475</v>
      </c>
      <c r="S20" s="348"/>
      <c r="T20" s="348"/>
      <c r="U20" s="348"/>
      <c r="V20" s="348"/>
      <c r="W20" s="349"/>
    </row>
    <row r="21" spans="1:23" ht="111.65" customHeight="1">
      <c r="B21" s="14" t="s">
        <v>38</v>
      </c>
      <c r="D21" s="388" t="s">
        <v>39</v>
      </c>
      <c r="E21" s="389"/>
      <c r="F21" s="389"/>
      <c r="G21" s="389"/>
      <c r="H21" s="389"/>
      <c r="I21" s="390"/>
      <c r="K21" s="336" t="s">
        <v>40</v>
      </c>
      <c r="L21" s="337"/>
      <c r="M21" s="337"/>
      <c r="N21" s="337"/>
      <c r="O21" s="337"/>
      <c r="P21" s="338"/>
      <c r="R21" s="347" t="s">
        <v>474</v>
      </c>
      <c r="S21" s="348"/>
      <c r="T21" s="348"/>
      <c r="U21" s="348"/>
      <c r="V21" s="348"/>
      <c r="W21" s="349"/>
    </row>
    <row r="22" spans="1:23" ht="33" customHeight="1">
      <c r="B22" s="157" t="s">
        <v>41</v>
      </c>
      <c r="K22" s="251"/>
      <c r="P22" s="252"/>
      <c r="R22" s="251"/>
      <c r="W22" s="252"/>
    </row>
    <row r="23" spans="1:23" ht="109" customHeight="1">
      <c r="B23" s="50" t="s">
        <v>42</v>
      </c>
      <c r="D23" s="391" t="s">
        <v>43</v>
      </c>
      <c r="E23" s="389"/>
      <c r="F23" s="389"/>
      <c r="G23" s="389"/>
      <c r="H23" s="389"/>
      <c r="I23" s="390"/>
      <c r="K23" s="373" t="s">
        <v>44</v>
      </c>
      <c r="L23" s="374"/>
      <c r="M23" s="374"/>
      <c r="N23" s="374"/>
      <c r="O23" s="374"/>
      <c r="P23" s="375"/>
      <c r="R23" s="333" t="s">
        <v>476</v>
      </c>
      <c r="S23" s="334"/>
      <c r="T23" s="334"/>
      <c r="U23" s="334"/>
      <c r="V23" s="334"/>
      <c r="W23" s="335"/>
    </row>
    <row r="24" spans="1:23" ht="104.5" customHeight="1">
      <c r="B24" s="94" t="s">
        <v>45</v>
      </c>
      <c r="D24" s="253" t="s">
        <v>46</v>
      </c>
      <c r="E24" s="254" t="s">
        <v>47</v>
      </c>
      <c r="F24" s="255" t="s">
        <v>48</v>
      </c>
      <c r="G24" s="255" t="s">
        <v>49</v>
      </c>
      <c r="H24" s="255" t="s">
        <v>50</v>
      </c>
      <c r="I24" s="256" t="s">
        <v>51</v>
      </c>
      <c r="K24" s="301" t="s">
        <v>46</v>
      </c>
      <c r="L24" s="302" t="s">
        <v>52</v>
      </c>
      <c r="M24" s="303" t="s">
        <v>53</v>
      </c>
      <c r="N24" s="303" t="s">
        <v>54</v>
      </c>
      <c r="O24" s="303" t="s">
        <v>55</v>
      </c>
      <c r="P24" s="304" t="s">
        <v>56</v>
      </c>
      <c r="R24" s="96" t="s">
        <v>46</v>
      </c>
      <c r="S24" s="114" t="s">
        <v>57</v>
      </c>
      <c r="T24" s="7" t="s">
        <v>58</v>
      </c>
      <c r="U24" s="7" t="s">
        <v>59</v>
      </c>
      <c r="V24" s="115" t="s">
        <v>60</v>
      </c>
      <c r="W24" s="116" t="s">
        <v>61</v>
      </c>
    </row>
    <row r="25" spans="1:23" ht="37.5" customHeight="1">
      <c r="B25" s="95" t="s">
        <v>62</v>
      </c>
      <c r="D25" s="262" t="s">
        <v>63</v>
      </c>
      <c r="E25" s="257" t="s">
        <v>64</v>
      </c>
      <c r="F25" s="257">
        <v>3</v>
      </c>
      <c r="G25" s="257">
        <v>3</v>
      </c>
      <c r="H25" s="257" t="s">
        <v>65</v>
      </c>
      <c r="I25" s="258" t="s">
        <v>66</v>
      </c>
      <c r="K25" s="294" t="s">
        <v>67</v>
      </c>
      <c r="L25" s="294" t="s">
        <v>64</v>
      </c>
      <c r="M25" s="294">
        <v>4</v>
      </c>
      <c r="N25" s="294">
        <v>3</v>
      </c>
      <c r="O25" s="294" t="s">
        <v>65</v>
      </c>
      <c r="P25" s="294" t="s">
        <v>68</v>
      </c>
      <c r="R25" s="331" t="s">
        <v>477</v>
      </c>
      <c r="S25" s="332" t="s">
        <v>64</v>
      </c>
      <c r="T25" s="331">
        <v>4</v>
      </c>
      <c r="U25" s="331">
        <v>3</v>
      </c>
      <c r="V25" s="331" t="s">
        <v>65</v>
      </c>
      <c r="W25" s="331" t="s">
        <v>478</v>
      </c>
    </row>
    <row r="26" spans="1:23" ht="37.5" customHeight="1">
      <c r="B26" s="95" t="s">
        <v>70</v>
      </c>
      <c r="D26" s="262" t="s">
        <v>71</v>
      </c>
      <c r="E26" s="257" t="s">
        <v>72</v>
      </c>
      <c r="F26" s="257">
        <v>4</v>
      </c>
      <c r="G26" s="257">
        <v>4</v>
      </c>
      <c r="H26" s="257" t="s">
        <v>65</v>
      </c>
      <c r="I26" s="258" t="s">
        <v>73</v>
      </c>
      <c r="K26" s="295" t="s">
        <v>74</v>
      </c>
      <c r="L26" s="296" t="s">
        <v>72</v>
      </c>
      <c r="M26" s="296">
        <v>4</v>
      </c>
      <c r="N26" s="296">
        <v>3</v>
      </c>
      <c r="O26" s="296" t="s">
        <v>65</v>
      </c>
      <c r="P26" s="297" t="s">
        <v>75</v>
      </c>
      <c r="R26" s="295" t="s">
        <v>69</v>
      </c>
      <c r="S26" s="296"/>
      <c r="T26" s="296"/>
      <c r="U26" s="296"/>
      <c r="V26" s="296"/>
      <c r="W26" s="297"/>
    </row>
    <row r="27" spans="1:23" ht="37.5" customHeight="1">
      <c r="B27" s="95" t="s">
        <v>76</v>
      </c>
      <c r="D27" s="261" t="s">
        <v>77</v>
      </c>
      <c r="E27" s="259" t="s">
        <v>78</v>
      </c>
      <c r="F27" s="259">
        <v>3</v>
      </c>
      <c r="G27" s="259">
        <v>3</v>
      </c>
      <c r="H27" s="259" t="s">
        <v>79</v>
      </c>
      <c r="I27" s="260" t="s">
        <v>80</v>
      </c>
      <c r="K27" s="295"/>
      <c r="L27" s="298"/>
      <c r="M27" s="298"/>
      <c r="N27" s="298"/>
      <c r="O27" s="298"/>
      <c r="P27" s="297"/>
      <c r="R27" s="295" t="s">
        <v>69</v>
      </c>
      <c r="S27" s="298"/>
      <c r="T27" s="298"/>
      <c r="U27" s="298"/>
      <c r="V27" s="298"/>
      <c r="W27" s="297"/>
    </row>
    <row r="28" spans="1:23" ht="31" customHeight="1">
      <c r="B28" s="95" t="s">
        <v>81</v>
      </c>
      <c r="D28" s="161" t="s">
        <v>69</v>
      </c>
      <c r="E28" s="257"/>
      <c r="F28" s="257"/>
      <c r="G28" s="257"/>
      <c r="H28" s="257"/>
      <c r="I28" s="258"/>
      <c r="K28" s="299"/>
      <c r="L28" s="298"/>
      <c r="M28" s="298"/>
      <c r="N28" s="298"/>
      <c r="O28" s="298"/>
      <c r="P28" s="300"/>
      <c r="R28" s="299" t="s">
        <v>69</v>
      </c>
      <c r="S28" s="298"/>
      <c r="T28" s="298"/>
      <c r="U28" s="298"/>
      <c r="V28" s="298"/>
      <c r="W28" s="300"/>
    </row>
    <row r="29" spans="1:23" ht="31" customHeight="1">
      <c r="B29" s="95" t="s">
        <v>82</v>
      </c>
      <c r="D29" s="161" t="s">
        <v>69</v>
      </c>
      <c r="E29" s="257"/>
      <c r="F29" s="257"/>
      <c r="G29" s="257"/>
      <c r="H29" s="257"/>
      <c r="I29" s="258"/>
      <c r="K29" s="299"/>
      <c r="L29" s="298"/>
      <c r="M29" s="298"/>
      <c r="N29" s="298"/>
      <c r="O29" s="298"/>
      <c r="P29" s="300"/>
      <c r="R29" s="299" t="s">
        <v>69</v>
      </c>
      <c r="S29" s="298"/>
      <c r="T29" s="298"/>
      <c r="U29" s="298"/>
      <c r="V29" s="298"/>
      <c r="W29" s="300"/>
    </row>
    <row r="30" spans="1:23" ht="31" customHeight="1">
      <c r="B30" s="95" t="s">
        <v>83</v>
      </c>
      <c r="D30" s="161" t="s">
        <v>69</v>
      </c>
      <c r="E30" s="259"/>
      <c r="F30" s="259"/>
      <c r="G30" s="259"/>
      <c r="H30" s="259"/>
      <c r="I30" s="260"/>
      <c r="K30" s="299"/>
      <c r="L30" s="298"/>
      <c r="M30" s="298"/>
      <c r="N30" s="298"/>
      <c r="O30" s="298"/>
      <c r="P30" s="297"/>
      <c r="R30" s="299" t="s">
        <v>69</v>
      </c>
      <c r="S30" s="298"/>
      <c r="T30" s="298"/>
      <c r="U30" s="298"/>
      <c r="V30" s="298"/>
      <c r="W30" s="297"/>
    </row>
    <row r="31" spans="1:23" ht="165" customHeight="1">
      <c r="B31" s="7" t="s">
        <v>84</v>
      </c>
      <c r="D31" s="385" t="s">
        <v>85</v>
      </c>
      <c r="E31" s="392"/>
      <c r="F31" s="392"/>
      <c r="G31" s="392"/>
      <c r="H31" s="392"/>
      <c r="I31" s="393"/>
      <c r="K31" s="336" t="s">
        <v>86</v>
      </c>
      <c r="L31" s="337"/>
      <c r="M31" s="337"/>
      <c r="N31" s="337"/>
      <c r="O31" s="337"/>
      <c r="P31" s="338"/>
      <c r="R31" s="336" t="s">
        <v>479</v>
      </c>
      <c r="S31" s="337"/>
      <c r="T31" s="337"/>
      <c r="U31" s="337"/>
      <c r="V31" s="337"/>
      <c r="W31" s="338"/>
    </row>
    <row r="32" spans="1:23" ht="198.75" customHeight="1" thickBot="1">
      <c r="B32" s="15" t="s">
        <v>87</v>
      </c>
      <c r="D32" s="385" t="s">
        <v>88</v>
      </c>
      <c r="E32" s="386"/>
      <c r="F32" s="386"/>
      <c r="G32" s="386"/>
      <c r="H32" s="386"/>
      <c r="I32" s="387"/>
      <c r="K32" s="339" t="s">
        <v>89</v>
      </c>
      <c r="L32" s="340"/>
      <c r="M32" s="340"/>
      <c r="N32" s="340"/>
      <c r="O32" s="340"/>
      <c r="P32" s="341"/>
      <c r="R32" s="339" t="s">
        <v>485</v>
      </c>
      <c r="S32" s="340"/>
      <c r="T32" s="340"/>
      <c r="U32" s="340"/>
      <c r="V32" s="340"/>
      <c r="W32" s="341"/>
    </row>
    <row r="33" spans="2:2" ht="18" customHeight="1">
      <c r="B33" s="155"/>
    </row>
    <row r="34" spans="2:2" ht="15" hidden="1" customHeight="1"/>
    <row r="35" spans="2:2" ht="15" hidden="1" customHeight="1"/>
    <row r="36" spans="2:2" ht="15" hidden="1" customHeight="1"/>
    <row r="37" spans="2:2" ht="15" hidden="1" customHeight="1"/>
    <row r="38" spans="2:2" ht="15" hidden="1" customHeight="1"/>
    <row r="39" spans="2:2" ht="15" hidden="1" customHeight="1"/>
    <row r="40" spans="2:2" ht="15" hidden="1" customHeight="1"/>
    <row r="41" spans="2:2" ht="15" hidden="1" customHeight="1"/>
    <row r="42" spans="2:2" ht="15" hidden="1" customHeight="1"/>
    <row r="43" spans="2:2" ht="15" hidden="1" customHeight="1"/>
    <row r="44" spans="2:2" ht="15" hidden="1" customHeight="1"/>
    <row r="45" spans="2:2" ht="15" hidden="1" customHeight="1"/>
    <row r="46" spans="2:2" ht="15" hidden="1" customHeight="1"/>
    <row r="47" spans="2:2" ht="15" hidden="1" customHeight="1"/>
    <row r="48" spans="2:2"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sheetData>
  <mergeCells count="58">
    <mergeCell ref="D32:I32"/>
    <mergeCell ref="D19:I19"/>
    <mergeCell ref="D20:I20"/>
    <mergeCell ref="D21:I21"/>
    <mergeCell ref="D23:I23"/>
    <mergeCell ref="D31:I31"/>
    <mergeCell ref="D12:I12"/>
    <mergeCell ref="D14:I14"/>
    <mergeCell ref="D15:I15"/>
    <mergeCell ref="D16:I16"/>
    <mergeCell ref="D17:I17"/>
    <mergeCell ref="D9:I9"/>
    <mergeCell ref="D10:I10"/>
    <mergeCell ref="D11:I11"/>
    <mergeCell ref="D2:I2"/>
    <mergeCell ref="D4:I4"/>
    <mergeCell ref="D5:I5"/>
    <mergeCell ref="D7:I7"/>
    <mergeCell ref="D8:I8"/>
    <mergeCell ref="K2:P2"/>
    <mergeCell ref="K4:P4"/>
    <mergeCell ref="K5:P5"/>
    <mergeCell ref="K7:P7"/>
    <mergeCell ref="K8:P8"/>
    <mergeCell ref="K23:P23"/>
    <mergeCell ref="K31:P31"/>
    <mergeCell ref="K32:P32"/>
    <mergeCell ref="K15:P15"/>
    <mergeCell ref="K16:P16"/>
    <mergeCell ref="K17:P17"/>
    <mergeCell ref="K19:P19"/>
    <mergeCell ref="K20:P20"/>
    <mergeCell ref="R5:W5"/>
    <mergeCell ref="R7:W7"/>
    <mergeCell ref="R8:W8"/>
    <mergeCell ref="K21:P21"/>
    <mergeCell ref="K9:P9"/>
    <mergeCell ref="K10:P10"/>
    <mergeCell ref="K11:P11"/>
    <mergeCell ref="K12:P12"/>
    <mergeCell ref="K14:P14"/>
    <mergeCell ref="R21:W21"/>
    <mergeCell ref="R23:W23"/>
    <mergeCell ref="R31:W31"/>
    <mergeCell ref="R32:W32"/>
    <mergeCell ref="B1:W1"/>
    <mergeCell ref="R15:W15"/>
    <mergeCell ref="R16:W16"/>
    <mergeCell ref="R17:W17"/>
    <mergeCell ref="R19:W19"/>
    <mergeCell ref="R20:W20"/>
    <mergeCell ref="R9:W9"/>
    <mergeCell ref="R10:W10"/>
    <mergeCell ref="R11:W11"/>
    <mergeCell ref="R12:W12"/>
    <mergeCell ref="R14:W14"/>
    <mergeCell ref="R2:W2"/>
    <mergeCell ref="R4:W4"/>
  </mergeCells>
  <phoneticPr fontId="50" type="noConversion"/>
  <pageMargins left="0.7" right="0.7" top="0.75" bottom="0.75" header="0.3" footer="0.3"/>
  <pageSetup orientation="portrait" horizontalDpi="4294967293"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6EE5621C-F5B9-465B-84EE-4CC1F992468D}">
          <x14:formula1>
            <xm:f>Dropdown!$A$2</xm:f>
          </x14:formula1>
          <xm:sqref>D15:I15 D17:I17 K15:P15 K17:P17 R15:W15 R17:W17</xm:sqref>
        </x14:dataValidation>
        <x14:dataValidation type="list" allowBlank="1" showInputMessage="1" showErrorMessage="1" xr:uid="{83753047-5D86-4B54-B489-002F4BA034FF}">
          <x14:formula1>
            <xm:f>Dropdown!$G$2:$G$9</xm:f>
          </x14:formula1>
          <xm:sqref>L27:L30 S27:S30 S25</xm:sqref>
        </x14:dataValidation>
        <x14:dataValidation type="list" allowBlank="1" showInputMessage="1" showErrorMessage="1" xr:uid="{254BBEB1-C21B-4DA3-8CAA-DC107FFA5A36}">
          <x14:formula1>
            <xm:f>Dropdown!$H$2:$H$6</xm:f>
          </x14:formula1>
          <xm:sqref>M27:N30 T27:U30</xm:sqref>
        </x14:dataValidation>
        <x14:dataValidation type="list" allowBlank="1" showInputMessage="1" showErrorMessage="1" xr:uid="{1C9DF6BC-B75D-475F-902D-C3693F43157F}">
          <x14:formula1>
            <xm:f>Dropdown!$I$2:$I$4</xm:f>
          </x14:formula1>
          <xm:sqref>O27:O30 V27:V30</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C1FD4-DBC2-41A8-A6FF-45325E41FA2E}">
  <sheetPr codeName="Sheet8">
    <tabColor theme="0" tint="-0.14999847407452621"/>
    <pageSetUpPr fitToPage="1"/>
  </sheetPr>
  <dimension ref="A1:XFA35"/>
  <sheetViews>
    <sheetView showGridLines="0" zoomScale="90" zoomScaleNormal="90" zoomScaleSheetLayoutView="70" workbookViewId="0">
      <selection activeCell="BL1" sqref="BL1"/>
    </sheetView>
  </sheetViews>
  <sheetFormatPr baseColWidth="10" defaultColWidth="0" defaultRowHeight="0" customHeight="1" zeroHeight="1"/>
  <cols>
    <col min="1" max="1" width="23" style="201" customWidth="1"/>
    <col min="2" max="2" width="42" style="201" customWidth="1"/>
    <col min="3" max="3" width="46.453125" style="201" customWidth="1"/>
    <col min="4" max="4" width="51.54296875" style="201" customWidth="1"/>
    <col min="5" max="5" width="53.54296875" style="201" customWidth="1"/>
    <col min="6" max="6" width="20.453125" style="201" customWidth="1"/>
    <col min="7" max="7" width="21.81640625" style="201" customWidth="1"/>
    <col min="8" max="8" width="21.54296875" style="204" customWidth="1"/>
    <col min="9" max="9" width="28.453125" style="201" customWidth="1"/>
    <col min="10" max="10" width="25.453125" style="210" customWidth="1"/>
    <col min="11" max="11" width="4.81640625" style="58" hidden="1" customWidth="1"/>
    <col min="12" max="12" width="24" style="245" hidden="1" customWidth="1"/>
    <col min="13" max="13" width="55.453125" style="191" hidden="1" customWidth="1"/>
    <col min="14" max="19" width="6.453125" style="191" hidden="1" customWidth="1"/>
    <col min="20" max="20" width="37" style="263" hidden="1" customWidth="1"/>
    <col min="21" max="21" width="4.1796875" style="248" customWidth="1"/>
    <col min="22" max="22" width="19.81640625" style="245" customWidth="1"/>
    <col min="23" max="23" width="8.26953125" style="245" customWidth="1"/>
    <col min="24" max="24" width="5.453125" style="245" customWidth="1"/>
    <col min="25" max="25" width="4.453125" style="245" customWidth="1"/>
    <col min="26" max="27" width="19.81640625" style="245" customWidth="1"/>
    <col min="28" max="28" width="58.54296875" style="191" customWidth="1"/>
    <col min="29" max="34" width="14.81640625" style="191" customWidth="1"/>
    <col min="35" max="35" width="48.453125" style="263" customWidth="1"/>
    <col min="36" max="36" width="4.54296875" style="248" customWidth="1"/>
    <col min="37" max="37" width="15.1796875" style="245" customWidth="1"/>
    <col min="38" max="42" width="12.453125" style="191" customWidth="1"/>
    <col min="43" max="43" width="52.7265625" style="191" customWidth="1"/>
    <col min="44" max="49" width="10.1796875" style="191" customWidth="1"/>
    <col min="50" max="50" width="43.26953125" style="191" customWidth="1"/>
    <col min="51" max="62" width="4.54296875" style="191" customWidth="1"/>
    <col min="63" max="63" width="48.453125" style="191" customWidth="1"/>
    <col min="64" max="64" width="4.54296875" style="191" customWidth="1"/>
    <col min="65" max="16381" width="4.54296875" style="191" hidden="1"/>
    <col min="16382" max="16384" width="5.81640625" style="191" hidden="1"/>
  </cols>
  <sheetData>
    <row r="1" spans="1:64" s="195" customFormat="1" ht="84.65" customHeight="1">
      <c r="A1" s="427" t="s">
        <v>90</v>
      </c>
      <c r="B1" s="428"/>
      <c r="C1" s="428"/>
      <c r="D1" s="428"/>
      <c r="E1" s="428"/>
      <c r="F1" s="422"/>
      <c r="G1" s="422"/>
      <c r="H1" s="422"/>
      <c r="I1" s="422"/>
      <c r="J1" s="423"/>
      <c r="K1" s="1"/>
      <c r="L1" s="399" t="s">
        <v>1</v>
      </c>
      <c r="M1" s="401"/>
      <c r="N1" s="401"/>
      <c r="O1" s="401"/>
      <c r="P1" s="401"/>
      <c r="Q1" s="401"/>
      <c r="R1" s="401"/>
      <c r="S1" s="401"/>
      <c r="T1" s="402"/>
      <c r="U1" s="1"/>
      <c r="V1" s="399" t="s">
        <v>2</v>
      </c>
      <c r="W1" s="400"/>
      <c r="X1" s="400"/>
      <c r="Y1" s="400"/>
      <c r="Z1" s="400"/>
      <c r="AA1" s="400"/>
      <c r="AB1" s="401"/>
      <c r="AC1" s="401"/>
      <c r="AD1" s="401"/>
      <c r="AE1" s="401"/>
      <c r="AF1" s="401"/>
      <c r="AG1" s="401"/>
      <c r="AH1" s="401"/>
      <c r="AI1" s="402"/>
      <c r="AJ1" s="1"/>
      <c r="AK1" s="394" t="s">
        <v>3</v>
      </c>
      <c r="AL1" s="395"/>
      <c r="AM1" s="395"/>
      <c r="AN1" s="395"/>
      <c r="AO1" s="395"/>
      <c r="AP1" s="395"/>
      <c r="AQ1" s="395"/>
      <c r="AR1" s="395"/>
      <c r="AS1" s="395"/>
      <c r="AT1" s="395"/>
      <c r="AU1" s="395"/>
      <c r="AV1" s="395"/>
      <c r="AW1" s="395"/>
      <c r="AX1" s="395"/>
      <c r="AY1" s="424" t="s">
        <v>91</v>
      </c>
      <c r="AZ1" s="425"/>
      <c r="BA1" s="425"/>
      <c r="BB1" s="425"/>
      <c r="BC1" s="425"/>
      <c r="BD1" s="425"/>
      <c r="BE1" s="425"/>
      <c r="BF1" s="425"/>
      <c r="BG1" s="425"/>
      <c r="BH1" s="425"/>
      <c r="BI1" s="425"/>
      <c r="BJ1" s="425"/>
      <c r="BK1" s="232"/>
      <c r="BL1" s="241">
        <f t="array" ref="BL1:BL35">1</f>
        <v>1</v>
      </c>
    </row>
    <row r="2" spans="1:64" s="196" customFormat="1" ht="48.65" customHeight="1">
      <c r="A2" s="160" t="s">
        <v>92</v>
      </c>
      <c r="B2" s="158" t="s">
        <v>93</v>
      </c>
      <c r="C2" s="205" t="s">
        <v>94</v>
      </c>
      <c r="D2" s="158" t="s">
        <v>95</v>
      </c>
      <c r="E2" s="158" t="s">
        <v>96</v>
      </c>
      <c r="F2" s="158" t="s">
        <v>97</v>
      </c>
      <c r="G2" s="158" t="s">
        <v>98</v>
      </c>
      <c r="H2" s="158" t="s">
        <v>99</v>
      </c>
      <c r="I2" s="158" t="s">
        <v>100</v>
      </c>
      <c r="J2" s="159" t="s">
        <v>101</v>
      </c>
      <c r="K2" s="246"/>
      <c r="L2" s="250" t="s">
        <v>102</v>
      </c>
      <c r="M2" s="266" t="s">
        <v>103</v>
      </c>
      <c r="N2" s="403" t="s">
        <v>104</v>
      </c>
      <c r="O2" s="403"/>
      <c r="P2" s="403"/>
      <c r="Q2" s="403" t="s">
        <v>105</v>
      </c>
      <c r="R2" s="403"/>
      <c r="S2" s="403"/>
      <c r="T2" s="274" t="s">
        <v>106</v>
      </c>
      <c r="U2" s="246"/>
      <c r="V2" s="250" t="s">
        <v>102</v>
      </c>
      <c r="W2" s="409" t="s">
        <v>107</v>
      </c>
      <c r="X2" s="409"/>
      <c r="Y2" s="409"/>
      <c r="Z2" s="409"/>
      <c r="AA2" s="409"/>
      <c r="AB2" s="266" t="s">
        <v>103</v>
      </c>
      <c r="AC2" s="403" t="s">
        <v>104</v>
      </c>
      <c r="AD2" s="403"/>
      <c r="AE2" s="403"/>
      <c r="AF2" s="403" t="s">
        <v>105</v>
      </c>
      <c r="AG2" s="403"/>
      <c r="AH2" s="403"/>
      <c r="AI2" s="274" t="s">
        <v>106</v>
      </c>
      <c r="AJ2" s="246"/>
      <c r="AK2" s="218" t="s">
        <v>102</v>
      </c>
      <c r="AL2" s="396" t="s">
        <v>107</v>
      </c>
      <c r="AM2" s="396"/>
      <c r="AN2" s="396"/>
      <c r="AO2" s="396"/>
      <c r="AP2" s="396"/>
      <c r="AQ2" s="230" t="s">
        <v>103</v>
      </c>
      <c r="AR2" s="397" t="s">
        <v>104</v>
      </c>
      <c r="AS2" s="397"/>
      <c r="AT2" s="397"/>
      <c r="AU2" s="397" t="s">
        <v>105</v>
      </c>
      <c r="AV2" s="397"/>
      <c r="AW2" s="397"/>
      <c r="AX2" s="220" t="s">
        <v>106</v>
      </c>
      <c r="AY2" s="429" t="s">
        <v>108</v>
      </c>
      <c r="AZ2" s="429"/>
      <c r="BA2" s="429"/>
      <c r="BB2" s="429"/>
      <c r="BC2" s="429" t="s">
        <v>109</v>
      </c>
      <c r="BD2" s="429"/>
      <c r="BE2" s="429"/>
      <c r="BF2" s="429"/>
      <c r="BG2" s="429" t="s">
        <v>110</v>
      </c>
      <c r="BH2" s="429"/>
      <c r="BI2" s="429"/>
      <c r="BJ2" s="429"/>
      <c r="BK2" s="159" t="s">
        <v>111</v>
      </c>
      <c r="BL2" s="239">
        <v>1</v>
      </c>
    </row>
    <row r="3" spans="1:64" s="196" customFormat="1" ht="95.15" customHeight="1">
      <c r="A3" s="206" t="s">
        <v>112</v>
      </c>
      <c r="B3" s="23" t="s">
        <v>112</v>
      </c>
      <c r="C3" s="23" t="s">
        <v>112</v>
      </c>
      <c r="D3" s="23" t="s">
        <v>112</v>
      </c>
      <c r="E3" s="23" t="s">
        <v>112</v>
      </c>
      <c r="F3" s="23" t="s">
        <v>112</v>
      </c>
      <c r="G3" s="23" t="s">
        <v>112</v>
      </c>
      <c r="H3" s="23" t="s">
        <v>112</v>
      </c>
      <c r="I3" s="23" t="s">
        <v>112</v>
      </c>
      <c r="J3" s="207" t="s">
        <v>112</v>
      </c>
      <c r="K3" s="246"/>
      <c r="L3" s="80" t="s">
        <v>113</v>
      </c>
      <c r="M3" s="267" t="s">
        <v>114</v>
      </c>
      <c r="N3" s="267" t="s">
        <v>115</v>
      </c>
      <c r="O3" s="267" t="s">
        <v>116</v>
      </c>
      <c r="P3" s="267" t="s">
        <v>117</v>
      </c>
      <c r="Q3" s="267" t="s">
        <v>115</v>
      </c>
      <c r="R3" s="267" t="s">
        <v>116</v>
      </c>
      <c r="S3" s="268" t="s">
        <v>118</v>
      </c>
      <c r="T3" s="84" t="s">
        <v>119</v>
      </c>
      <c r="U3" s="246"/>
      <c r="V3" s="80" t="s">
        <v>113</v>
      </c>
      <c r="W3" s="267" t="s">
        <v>120</v>
      </c>
      <c r="X3" s="267" t="s">
        <v>121</v>
      </c>
      <c r="Y3" s="267" t="s">
        <v>122</v>
      </c>
      <c r="Z3" s="267" t="s">
        <v>123</v>
      </c>
      <c r="AA3" s="267" t="s">
        <v>124</v>
      </c>
      <c r="AB3" s="267" t="s">
        <v>114</v>
      </c>
      <c r="AC3" s="267" t="s">
        <v>115</v>
      </c>
      <c r="AD3" s="267" t="s">
        <v>116</v>
      </c>
      <c r="AE3" s="267" t="s">
        <v>117</v>
      </c>
      <c r="AF3" s="267" t="s">
        <v>115</v>
      </c>
      <c r="AG3" s="267" t="s">
        <v>116</v>
      </c>
      <c r="AH3" s="268" t="s">
        <v>118</v>
      </c>
      <c r="AI3" s="84" t="s">
        <v>119</v>
      </c>
      <c r="AJ3" s="246"/>
      <c r="AK3" s="59" t="s">
        <v>113</v>
      </c>
      <c r="AL3" s="219" t="s">
        <v>120</v>
      </c>
      <c r="AM3" s="219" t="s">
        <v>121</v>
      </c>
      <c r="AN3" s="219" t="s">
        <v>122</v>
      </c>
      <c r="AO3" s="219" t="s">
        <v>125</v>
      </c>
      <c r="AP3" s="219" t="s">
        <v>126</v>
      </c>
      <c r="AQ3" s="219" t="s">
        <v>114</v>
      </c>
      <c r="AR3" s="219" t="s">
        <v>115</v>
      </c>
      <c r="AS3" s="219" t="s">
        <v>116</v>
      </c>
      <c r="AT3" s="219" t="s">
        <v>117</v>
      </c>
      <c r="AU3" s="219" t="s">
        <v>115</v>
      </c>
      <c r="AV3" s="219" t="s">
        <v>116</v>
      </c>
      <c r="AW3" s="231" t="s">
        <v>118</v>
      </c>
      <c r="AX3" s="24" t="s">
        <v>119</v>
      </c>
      <c r="AY3" s="130" t="s">
        <v>127</v>
      </c>
      <c r="AZ3" s="130" t="s">
        <v>128</v>
      </c>
      <c r="BA3" s="130" t="s">
        <v>129</v>
      </c>
      <c r="BB3" s="130" t="s">
        <v>130</v>
      </c>
      <c r="BC3" s="130" t="s">
        <v>127</v>
      </c>
      <c r="BD3" s="130" t="s">
        <v>128</v>
      </c>
      <c r="BE3" s="130" t="s">
        <v>129</v>
      </c>
      <c r="BF3" s="130" t="s">
        <v>130</v>
      </c>
      <c r="BG3" s="130" t="s">
        <v>127</v>
      </c>
      <c r="BH3" s="130" t="s">
        <v>128</v>
      </c>
      <c r="BI3" s="130" t="s">
        <v>129</v>
      </c>
      <c r="BJ3" s="130" t="s">
        <v>130</v>
      </c>
      <c r="BK3" s="233" t="s">
        <v>131</v>
      </c>
      <c r="BL3" s="239">
        <v>1</v>
      </c>
    </row>
    <row r="4" spans="1:64" s="187" customFormat="1" ht="90.75" customHeight="1">
      <c r="A4" s="430" t="s">
        <v>132</v>
      </c>
      <c r="B4" s="431" t="s">
        <v>133</v>
      </c>
      <c r="C4" s="242" t="s">
        <v>134</v>
      </c>
      <c r="D4" s="212" t="s">
        <v>135</v>
      </c>
      <c r="E4" s="215" t="s">
        <v>136</v>
      </c>
      <c r="F4" s="212" t="s">
        <v>137</v>
      </c>
      <c r="G4" s="215" t="s">
        <v>138</v>
      </c>
      <c r="H4" s="214">
        <f>50000+15000</f>
        <v>65000</v>
      </c>
      <c r="I4" s="216" t="s">
        <v>139</v>
      </c>
      <c r="J4" s="222" t="s">
        <v>140</v>
      </c>
      <c r="K4" s="247"/>
      <c r="L4" s="269" t="s">
        <v>141</v>
      </c>
      <c r="M4" s="270" t="s">
        <v>142</v>
      </c>
      <c r="N4" s="271"/>
      <c r="O4" s="271"/>
      <c r="P4" s="271"/>
      <c r="Q4" s="271"/>
      <c r="R4" s="271"/>
      <c r="S4" s="271"/>
      <c r="T4" s="275"/>
      <c r="U4" s="247"/>
      <c r="V4" s="269" t="s">
        <v>141</v>
      </c>
      <c r="W4" s="308"/>
      <c r="X4" s="308"/>
      <c r="Y4" s="308"/>
      <c r="Z4" s="308">
        <f>SUM(W4:Y4)</f>
        <v>0</v>
      </c>
      <c r="AA4" s="309">
        <f>H4-Z4</f>
        <v>65000</v>
      </c>
      <c r="AB4" s="270" t="s">
        <v>143</v>
      </c>
      <c r="AC4" s="271"/>
      <c r="AD4" s="271"/>
      <c r="AE4" s="271"/>
      <c r="AF4" s="271"/>
      <c r="AG4" s="271"/>
      <c r="AH4" s="271"/>
      <c r="AI4" s="275"/>
      <c r="AJ4" s="247"/>
      <c r="AK4" s="234"/>
      <c r="AL4" s="184"/>
      <c r="AM4" s="184"/>
      <c r="AN4" s="184"/>
      <c r="AO4" s="287">
        <f>SUM(AL4:AN4)</f>
        <v>0</v>
      </c>
      <c r="AP4" s="288">
        <f>H4-AO4</f>
        <v>65000</v>
      </c>
      <c r="AQ4" s="290"/>
      <c r="AY4" s="185"/>
      <c r="AZ4" s="185"/>
      <c r="BA4" s="185"/>
      <c r="BB4" s="185"/>
      <c r="BC4" s="185"/>
      <c r="BD4" s="185"/>
      <c r="BE4" s="185"/>
      <c r="BF4" s="185"/>
      <c r="BG4" s="197" t="s">
        <v>144</v>
      </c>
      <c r="BH4" s="197" t="s">
        <v>144</v>
      </c>
      <c r="BI4" s="197" t="s">
        <v>144</v>
      </c>
      <c r="BJ4" s="197" t="s">
        <v>144</v>
      </c>
      <c r="BK4" s="235"/>
      <c r="BL4" s="240">
        <v>1</v>
      </c>
    </row>
    <row r="5" spans="1:64" s="187" customFormat="1" ht="102.75" customHeight="1">
      <c r="A5" s="430"/>
      <c r="B5" s="431"/>
      <c r="C5" s="242" t="s">
        <v>145</v>
      </c>
      <c r="D5" s="212" t="s">
        <v>146</v>
      </c>
      <c r="E5" s="215" t="s">
        <v>147</v>
      </c>
      <c r="F5" s="212" t="s">
        <v>137</v>
      </c>
      <c r="G5" s="215" t="s">
        <v>148</v>
      </c>
      <c r="H5" s="214">
        <v>74779</v>
      </c>
      <c r="I5" s="216" t="s">
        <v>139</v>
      </c>
      <c r="J5" s="222" t="s">
        <v>140</v>
      </c>
      <c r="K5" s="247"/>
      <c r="L5" s="269" t="s">
        <v>149</v>
      </c>
      <c r="M5" s="270" t="s">
        <v>150</v>
      </c>
      <c r="N5" s="271"/>
      <c r="O5" s="271"/>
      <c r="P5" s="271"/>
      <c r="Q5" s="271"/>
      <c r="R5" s="271"/>
      <c r="S5" s="271"/>
      <c r="T5" s="275"/>
      <c r="U5" s="247"/>
      <c r="V5" s="269" t="s">
        <v>149</v>
      </c>
      <c r="W5" s="308"/>
      <c r="X5" s="308"/>
      <c r="Y5" s="308"/>
      <c r="Z5" s="308">
        <f t="shared" ref="Z5:Z24" si="0">SUM(W5:Y5)</f>
        <v>0</v>
      </c>
      <c r="AA5" s="309">
        <f t="shared" ref="AA5:AA24" si="1">H5-Z5</f>
        <v>74779</v>
      </c>
      <c r="AB5" s="270" t="s">
        <v>151</v>
      </c>
      <c r="AC5" s="271"/>
      <c r="AD5" s="271"/>
      <c r="AE5" s="271"/>
      <c r="AF5" s="271"/>
      <c r="AG5" s="271"/>
      <c r="AH5" s="271"/>
      <c r="AI5" s="275"/>
      <c r="AJ5" s="247"/>
      <c r="AK5" s="234"/>
      <c r="AL5" s="184"/>
      <c r="AM5" s="184"/>
      <c r="AN5" s="184"/>
      <c r="AO5" s="287">
        <f t="shared" ref="AO5:AO24" si="2">SUM(AL5:AN5)</f>
        <v>0</v>
      </c>
      <c r="AP5" s="288">
        <f t="shared" ref="AP5:AP24" si="3">H5-AO5</f>
        <v>74779</v>
      </c>
      <c r="AQ5" s="290"/>
      <c r="AY5" s="185"/>
      <c r="AZ5" s="185"/>
      <c r="BA5" s="185"/>
      <c r="BB5" s="185"/>
      <c r="BC5" s="185"/>
      <c r="BD5" s="185"/>
      <c r="BE5" s="185"/>
      <c r="BF5" s="185"/>
      <c r="BG5" s="197" t="s">
        <v>144</v>
      </c>
      <c r="BH5" s="197" t="s">
        <v>144</v>
      </c>
      <c r="BI5" s="197" t="s">
        <v>144</v>
      </c>
      <c r="BJ5" s="197" t="s">
        <v>144</v>
      </c>
      <c r="BK5" s="236" t="s">
        <v>152</v>
      </c>
      <c r="BL5" s="240">
        <v>1</v>
      </c>
    </row>
    <row r="6" spans="1:64" s="187" customFormat="1" ht="52" customHeight="1">
      <c r="A6" s="430"/>
      <c r="B6" s="431"/>
      <c r="C6" s="414" t="s">
        <v>153</v>
      </c>
      <c r="D6" s="410" t="s">
        <v>154</v>
      </c>
      <c r="E6" s="215" t="s">
        <v>155</v>
      </c>
      <c r="F6" s="212" t="s">
        <v>137</v>
      </c>
      <c r="G6" s="212" t="s">
        <v>138</v>
      </c>
      <c r="H6" s="214">
        <v>62337</v>
      </c>
      <c r="I6" s="208" t="s">
        <v>139</v>
      </c>
      <c r="J6" s="222" t="s">
        <v>140</v>
      </c>
      <c r="K6" s="247"/>
      <c r="L6" s="269" t="s">
        <v>141</v>
      </c>
      <c r="M6" s="404" t="s">
        <v>156</v>
      </c>
      <c r="N6" s="271"/>
      <c r="O6" s="271"/>
      <c r="P6" s="271"/>
      <c r="Q6" s="271"/>
      <c r="R6" s="271"/>
      <c r="S6" s="271"/>
      <c r="T6" s="275"/>
      <c r="U6" s="247"/>
      <c r="V6" s="269" t="s">
        <v>149</v>
      </c>
      <c r="W6" s="308"/>
      <c r="X6" s="308"/>
      <c r="Y6" s="308"/>
      <c r="Z6" s="308">
        <f t="shared" si="0"/>
        <v>0</v>
      </c>
      <c r="AA6" s="309">
        <f t="shared" si="1"/>
        <v>62337</v>
      </c>
      <c r="AB6" s="404" t="s">
        <v>157</v>
      </c>
      <c r="AC6" s="271"/>
      <c r="AD6" s="271"/>
      <c r="AE6" s="271"/>
      <c r="AF6" s="271"/>
      <c r="AG6" s="271"/>
      <c r="AH6" s="271"/>
      <c r="AI6" s="275"/>
      <c r="AJ6" s="247"/>
      <c r="AK6" s="234"/>
      <c r="AL6" s="184"/>
      <c r="AM6" s="184"/>
      <c r="AN6" s="184"/>
      <c r="AO6" s="287">
        <f t="shared" si="2"/>
        <v>0</v>
      </c>
      <c r="AP6" s="288">
        <f t="shared" si="3"/>
        <v>62337</v>
      </c>
      <c r="AQ6" s="398"/>
      <c r="AY6" s="185"/>
      <c r="AZ6" s="185"/>
      <c r="BA6" s="185"/>
      <c r="BB6" s="185"/>
      <c r="BC6" s="185"/>
      <c r="BD6" s="185"/>
      <c r="BE6" s="185"/>
      <c r="BF6" s="185"/>
      <c r="BG6" s="197" t="s">
        <v>144</v>
      </c>
      <c r="BH6" s="197" t="s">
        <v>144</v>
      </c>
      <c r="BI6" s="197" t="s">
        <v>144</v>
      </c>
      <c r="BJ6" s="197" t="s">
        <v>144</v>
      </c>
      <c r="BK6" s="235"/>
      <c r="BL6" s="240">
        <v>1</v>
      </c>
    </row>
    <row r="7" spans="1:64" s="187" customFormat="1" ht="52" customHeight="1">
      <c r="A7" s="430"/>
      <c r="B7" s="431"/>
      <c r="C7" s="414"/>
      <c r="D7" s="410"/>
      <c r="E7" s="215" t="s">
        <v>158</v>
      </c>
      <c r="F7" s="212" t="s">
        <v>137</v>
      </c>
      <c r="G7" s="212" t="s">
        <v>138</v>
      </c>
      <c r="H7" s="214">
        <v>63321.290462427743</v>
      </c>
      <c r="I7" s="208" t="s">
        <v>139</v>
      </c>
      <c r="J7" s="222" t="s">
        <v>140</v>
      </c>
      <c r="K7" s="247"/>
      <c r="L7" s="269" t="s">
        <v>141</v>
      </c>
      <c r="M7" s="405"/>
      <c r="N7" s="271"/>
      <c r="O7" s="271"/>
      <c r="P7" s="271"/>
      <c r="Q7" s="271"/>
      <c r="R7" s="271"/>
      <c r="S7" s="271"/>
      <c r="T7" s="275"/>
      <c r="U7" s="247"/>
      <c r="V7" s="269" t="s">
        <v>149</v>
      </c>
      <c r="W7" s="308"/>
      <c r="X7" s="308"/>
      <c r="Y7" s="308"/>
      <c r="Z7" s="308">
        <f t="shared" si="0"/>
        <v>0</v>
      </c>
      <c r="AA7" s="309">
        <f>H7-Z7</f>
        <v>63321.290462427743</v>
      </c>
      <c r="AB7" s="405"/>
      <c r="AC7" s="271"/>
      <c r="AD7" s="271"/>
      <c r="AE7" s="271"/>
      <c r="AF7" s="271"/>
      <c r="AG7" s="271"/>
      <c r="AH7" s="271"/>
      <c r="AI7" s="275"/>
      <c r="AJ7" s="247"/>
      <c r="AK7" s="234"/>
      <c r="AL7" s="184"/>
      <c r="AM7" s="184"/>
      <c r="AN7" s="184"/>
      <c r="AO7" s="287">
        <f t="shared" si="2"/>
        <v>0</v>
      </c>
      <c r="AP7" s="288">
        <f t="shared" si="3"/>
        <v>63321.290462427743</v>
      </c>
      <c r="AQ7" s="398"/>
      <c r="AY7" s="185"/>
      <c r="AZ7" s="185"/>
      <c r="BA7" s="185"/>
      <c r="BB7" s="185"/>
      <c r="BC7" s="185"/>
      <c r="BD7" s="185"/>
      <c r="BE7" s="185"/>
      <c r="BF7" s="185"/>
      <c r="BG7" s="197" t="s">
        <v>144</v>
      </c>
      <c r="BH7" s="197" t="s">
        <v>144</v>
      </c>
      <c r="BI7" s="197" t="s">
        <v>144</v>
      </c>
      <c r="BJ7" s="197" t="s">
        <v>144</v>
      </c>
      <c r="BK7" s="235" t="s">
        <v>159</v>
      </c>
      <c r="BL7" s="240">
        <v>1</v>
      </c>
    </row>
    <row r="8" spans="1:64" s="187" customFormat="1" ht="102" customHeight="1">
      <c r="A8" s="430"/>
      <c r="B8" s="431"/>
      <c r="C8" s="242" t="s">
        <v>160</v>
      </c>
      <c r="D8" s="212" t="s">
        <v>161</v>
      </c>
      <c r="E8" s="215" t="s">
        <v>162</v>
      </c>
      <c r="F8" s="212" t="s">
        <v>137</v>
      </c>
      <c r="G8" s="215" t="s">
        <v>138</v>
      </c>
      <c r="H8" s="214">
        <v>50000</v>
      </c>
      <c r="I8" s="216" t="s">
        <v>139</v>
      </c>
      <c r="J8" s="222" t="s">
        <v>140</v>
      </c>
      <c r="K8" s="247"/>
      <c r="L8" s="269" t="s">
        <v>149</v>
      </c>
      <c r="M8" s="270" t="s">
        <v>163</v>
      </c>
      <c r="N8" s="271"/>
      <c r="O8" s="271"/>
      <c r="P8" s="271"/>
      <c r="Q8" s="271"/>
      <c r="R8" s="271"/>
      <c r="S8" s="271"/>
      <c r="T8" s="275"/>
      <c r="U8" s="247"/>
      <c r="V8" s="269" t="s">
        <v>149</v>
      </c>
      <c r="W8" s="308"/>
      <c r="X8" s="308"/>
      <c r="Y8" s="308"/>
      <c r="Z8" s="308">
        <f t="shared" si="0"/>
        <v>0</v>
      </c>
      <c r="AA8" s="309">
        <f t="shared" si="1"/>
        <v>50000</v>
      </c>
      <c r="AB8" s="270" t="s">
        <v>164</v>
      </c>
      <c r="AC8" s="271"/>
      <c r="AD8" s="271"/>
      <c r="AE8" s="271"/>
      <c r="AF8" s="271"/>
      <c r="AG8" s="271"/>
      <c r="AH8" s="271"/>
      <c r="AI8" s="275"/>
      <c r="AJ8" s="247"/>
      <c r="AK8" s="234"/>
      <c r="AL8" s="184"/>
      <c r="AM8" s="184"/>
      <c r="AN8" s="184"/>
      <c r="AO8" s="287">
        <f t="shared" si="2"/>
        <v>0</v>
      </c>
      <c r="AP8" s="288">
        <f t="shared" si="3"/>
        <v>50000</v>
      </c>
      <c r="AQ8" s="290"/>
      <c r="AY8" s="185"/>
      <c r="AZ8" s="185"/>
      <c r="BA8" s="185"/>
      <c r="BB8" s="185"/>
      <c r="BC8" s="185"/>
      <c r="BD8" s="185"/>
      <c r="BE8" s="185"/>
      <c r="BF8" s="185"/>
      <c r="BG8" s="197" t="s">
        <v>144</v>
      </c>
      <c r="BH8" s="197" t="s">
        <v>144</v>
      </c>
      <c r="BI8" s="197" t="s">
        <v>144</v>
      </c>
      <c r="BJ8" s="197" t="s">
        <v>144</v>
      </c>
      <c r="BK8" s="235"/>
      <c r="BL8" s="240">
        <v>1</v>
      </c>
    </row>
    <row r="9" spans="1:64" s="187" customFormat="1" ht="81" customHeight="1">
      <c r="A9" s="430"/>
      <c r="B9" s="431"/>
      <c r="C9" s="242" t="s">
        <v>165</v>
      </c>
      <c r="D9" s="212" t="s">
        <v>166</v>
      </c>
      <c r="E9" s="215" t="s">
        <v>167</v>
      </c>
      <c r="F9" s="212" t="s">
        <v>137</v>
      </c>
      <c r="G9" s="212" t="s">
        <v>138</v>
      </c>
      <c r="H9" s="214">
        <v>50000</v>
      </c>
      <c r="I9" s="208" t="s">
        <v>139</v>
      </c>
      <c r="J9" s="222" t="s">
        <v>140</v>
      </c>
      <c r="K9" s="247"/>
      <c r="L9" s="269" t="s">
        <v>141</v>
      </c>
      <c r="M9" s="270" t="s">
        <v>168</v>
      </c>
      <c r="N9" s="271"/>
      <c r="O9" s="271"/>
      <c r="P9" s="271"/>
      <c r="Q9" s="271"/>
      <c r="R9" s="271"/>
      <c r="S9" s="271"/>
      <c r="T9" s="275"/>
      <c r="U9" s="247"/>
      <c r="V9" s="269" t="s">
        <v>141</v>
      </c>
      <c r="W9" s="308"/>
      <c r="X9" s="308"/>
      <c r="Y9" s="308"/>
      <c r="Z9" s="308">
        <f t="shared" si="0"/>
        <v>0</v>
      </c>
      <c r="AA9" s="309">
        <f t="shared" si="1"/>
        <v>50000</v>
      </c>
      <c r="AB9" s="270" t="s">
        <v>169</v>
      </c>
      <c r="AC9" s="271"/>
      <c r="AD9" s="271"/>
      <c r="AE9" s="271"/>
      <c r="AF9" s="271"/>
      <c r="AG9" s="271"/>
      <c r="AH9" s="271"/>
      <c r="AI9" s="275"/>
      <c r="AJ9" s="247"/>
      <c r="AK9" s="234"/>
      <c r="AL9" s="184"/>
      <c r="AM9" s="184"/>
      <c r="AN9" s="184"/>
      <c r="AO9" s="287">
        <f t="shared" si="2"/>
        <v>0</v>
      </c>
      <c r="AP9" s="288">
        <f t="shared" si="3"/>
        <v>50000</v>
      </c>
      <c r="AQ9" s="290"/>
      <c r="AY9" s="185"/>
      <c r="AZ9" s="185"/>
      <c r="BA9" s="185"/>
      <c r="BB9" s="185"/>
      <c r="BC9" s="185"/>
      <c r="BD9" s="185"/>
      <c r="BE9" s="185"/>
      <c r="BF9" s="185"/>
      <c r="BG9" s="197" t="s">
        <v>144</v>
      </c>
      <c r="BH9" s="197" t="s">
        <v>144</v>
      </c>
      <c r="BI9" s="197" t="s">
        <v>144</v>
      </c>
      <c r="BJ9" s="197" t="s">
        <v>144</v>
      </c>
      <c r="BK9" s="235"/>
      <c r="BL9" s="240">
        <v>1</v>
      </c>
    </row>
    <row r="10" spans="1:64" s="187" customFormat="1" ht="52">
      <c r="A10" s="430"/>
      <c r="B10" s="431"/>
      <c r="C10" s="242" t="s">
        <v>165</v>
      </c>
      <c r="D10" s="212" t="s">
        <v>170</v>
      </c>
      <c r="E10" s="215" t="s">
        <v>171</v>
      </c>
      <c r="F10" s="212" t="s">
        <v>137</v>
      </c>
      <c r="G10" s="212" t="s">
        <v>138</v>
      </c>
      <c r="H10" s="214">
        <f>30000+10000</f>
        <v>40000</v>
      </c>
      <c r="I10" s="208" t="s">
        <v>139</v>
      </c>
      <c r="J10" s="222" t="s">
        <v>172</v>
      </c>
      <c r="K10" s="247"/>
      <c r="L10" s="269" t="s">
        <v>141</v>
      </c>
      <c r="M10" s="270" t="s">
        <v>173</v>
      </c>
      <c r="N10" s="271"/>
      <c r="O10" s="271"/>
      <c r="P10" s="271"/>
      <c r="Q10" s="271"/>
      <c r="R10" s="271"/>
      <c r="S10" s="271"/>
      <c r="T10" s="275"/>
      <c r="U10" s="247"/>
      <c r="V10" s="269" t="s">
        <v>141</v>
      </c>
      <c r="W10" s="308"/>
      <c r="X10" s="308"/>
      <c r="Y10" s="308"/>
      <c r="Z10" s="308">
        <f t="shared" si="0"/>
        <v>0</v>
      </c>
      <c r="AA10" s="309">
        <f t="shared" si="1"/>
        <v>40000</v>
      </c>
      <c r="AB10" s="270" t="s">
        <v>174</v>
      </c>
      <c r="AC10" s="271"/>
      <c r="AD10" s="271"/>
      <c r="AE10" s="271"/>
      <c r="AF10" s="271"/>
      <c r="AG10" s="271"/>
      <c r="AH10" s="271"/>
      <c r="AI10" s="275"/>
      <c r="AJ10" s="247"/>
      <c r="AK10" s="234"/>
      <c r="AL10" s="184"/>
      <c r="AM10" s="184"/>
      <c r="AN10" s="184"/>
      <c r="AO10" s="287">
        <f t="shared" si="2"/>
        <v>0</v>
      </c>
      <c r="AP10" s="288">
        <f t="shared" si="3"/>
        <v>40000</v>
      </c>
      <c r="AQ10" s="290"/>
      <c r="AY10" s="185"/>
      <c r="AZ10" s="185"/>
      <c r="BA10" s="185"/>
      <c r="BB10" s="185"/>
      <c r="BC10" s="185"/>
      <c r="BD10" s="185"/>
      <c r="BE10" s="185"/>
      <c r="BF10" s="185"/>
      <c r="BG10" s="197" t="s">
        <v>144</v>
      </c>
      <c r="BH10" s="197" t="s">
        <v>144</v>
      </c>
      <c r="BI10" s="197" t="s">
        <v>144</v>
      </c>
      <c r="BJ10" s="197" t="s">
        <v>144</v>
      </c>
      <c r="BK10" s="235"/>
      <c r="BL10" s="240">
        <v>1</v>
      </c>
    </row>
    <row r="11" spans="1:64" s="187" customFormat="1" ht="77.25" customHeight="1">
      <c r="A11" s="430"/>
      <c r="B11" s="431"/>
      <c r="C11" s="242" t="s">
        <v>165</v>
      </c>
      <c r="D11" s="212" t="s">
        <v>175</v>
      </c>
      <c r="E11" s="215" t="s">
        <v>176</v>
      </c>
      <c r="F11" s="212" t="s">
        <v>137</v>
      </c>
      <c r="G11" s="212" t="s">
        <v>138</v>
      </c>
      <c r="H11" s="214">
        <f>30000+10000</f>
        <v>40000</v>
      </c>
      <c r="I11" s="208" t="s">
        <v>139</v>
      </c>
      <c r="J11" s="222" t="s">
        <v>177</v>
      </c>
      <c r="K11" s="247"/>
      <c r="L11" s="269" t="s">
        <v>149</v>
      </c>
      <c r="M11" s="270" t="s">
        <v>178</v>
      </c>
      <c r="N11" s="271"/>
      <c r="O11" s="271"/>
      <c r="P11" s="271"/>
      <c r="Q11" s="271"/>
      <c r="R11" s="271"/>
      <c r="S11" s="271"/>
      <c r="T11" s="275"/>
      <c r="U11" s="247"/>
      <c r="V11" s="269" t="s">
        <v>149</v>
      </c>
      <c r="W11" s="308"/>
      <c r="X11" s="308"/>
      <c r="Y11" s="308"/>
      <c r="Z11" s="308">
        <f t="shared" si="0"/>
        <v>0</v>
      </c>
      <c r="AA11" s="309">
        <f t="shared" si="1"/>
        <v>40000</v>
      </c>
      <c r="AB11" s="270" t="s">
        <v>179</v>
      </c>
      <c r="AC11" s="271"/>
      <c r="AD11" s="271"/>
      <c r="AE11" s="271"/>
      <c r="AF11" s="271"/>
      <c r="AG11" s="271"/>
      <c r="AH11" s="271"/>
      <c r="AI11" s="311"/>
      <c r="AJ11" s="247"/>
      <c r="AK11" s="234"/>
      <c r="AL11" s="184"/>
      <c r="AM11" s="184"/>
      <c r="AN11" s="184"/>
      <c r="AO11" s="287">
        <f t="shared" si="2"/>
        <v>0</v>
      </c>
      <c r="AP11" s="288">
        <f t="shared" si="3"/>
        <v>40000</v>
      </c>
      <c r="AQ11" s="290"/>
      <c r="AX11" s="293"/>
      <c r="AY11" s="185"/>
      <c r="AZ11" s="185"/>
      <c r="BA11" s="185"/>
      <c r="BB11" s="185"/>
      <c r="BC11" s="185"/>
      <c r="BD11" s="185"/>
      <c r="BE11" s="185"/>
      <c r="BF11" s="185"/>
      <c r="BG11" s="197" t="s">
        <v>144</v>
      </c>
      <c r="BH11" s="197" t="s">
        <v>144</v>
      </c>
      <c r="BI11" s="197" t="s">
        <v>144</v>
      </c>
      <c r="BJ11" s="197" t="s">
        <v>144</v>
      </c>
      <c r="BK11" s="235"/>
      <c r="BL11" s="240">
        <v>1</v>
      </c>
    </row>
    <row r="12" spans="1:64" s="187" customFormat="1" ht="39">
      <c r="A12" s="430"/>
      <c r="B12" s="431"/>
      <c r="C12" s="242" t="s">
        <v>165</v>
      </c>
      <c r="D12" s="212" t="s">
        <v>180</v>
      </c>
      <c r="E12" s="215" t="s">
        <v>181</v>
      </c>
      <c r="F12" s="212" t="s">
        <v>137</v>
      </c>
      <c r="G12" s="212" t="s">
        <v>138</v>
      </c>
      <c r="H12" s="214">
        <v>40000</v>
      </c>
      <c r="I12" s="208" t="s">
        <v>139</v>
      </c>
      <c r="J12" s="222" t="s">
        <v>140</v>
      </c>
      <c r="K12" s="247"/>
      <c r="L12" s="269" t="s">
        <v>141</v>
      </c>
      <c r="M12" s="270" t="s">
        <v>182</v>
      </c>
      <c r="N12" s="271"/>
      <c r="O12" s="271"/>
      <c r="P12" s="271"/>
      <c r="Q12" s="271"/>
      <c r="R12" s="271"/>
      <c r="S12" s="271"/>
      <c r="T12" s="275"/>
      <c r="U12" s="247"/>
      <c r="V12" s="269" t="s">
        <v>141</v>
      </c>
      <c r="W12" s="308"/>
      <c r="X12" s="308"/>
      <c r="Y12" s="308"/>
      <c r="Z12" s="308">
        <f t="shared" si="0"/>
        <v>0</v>
      </c>
      <c r="AA12" s="309">
        <f t="shared" si="1"/>
        <v>40000</v>
      </c>
      <c r="AB12" s="270" t="s">
        <v>182</v>
      </c>
      <c r="AC12" s="271"/>
      <c r="AD12" s="271"/>
      <c r="AE12" s="271"/>
      <c r="AF12" s="271"/>
      <c r="AG12" s="271"/>
      <c r="AH12" s="271"/>
      <c r="AI12" s="311"/>
      <c r="AJ12" s="247"/>
      <c r="AK12" s="234"/>
      <c r="AL12" s="184"/>
      <c r="AM12" s="184"/>
      <c r="AN12" s="184"/>
      <c r="AO12" s="287">
        <f t="shared" si="2"/>
        <v>0</v>
      </c>
      <c r="AP12" s="288">
        <f t="shared" si="3"/>
        <v>40000</v>
      </c>
      <c r="AQ12" s="290"/>
      <c r="AX12" s="293"/>
      <c r="AY12" s="185"/>
      <c r="AZ12" s="185"/>
      <c r="BA12" s="185"/>
      <c r="BB12" s="185"/>
      <c r="BC12" s="185"/>
      <c r="BD12" s="185"/>
      <c r="BE12" s="185"/>
      <c r="BF12" s="185"/>
      <c r="BG12" s="197" t="s">
        <v>144</v>
      </c>
      <c r="BH12" s="197" t="s">
        <v>144</v>
      </c>
      <c r="BI12" s="197" t="s">
        <v>144</v>
      </c>
      <c r="BJ12" s="197" t="s">
        <v>144</v>
      </c>
      <c r="BK12" s="235"/>
      <c r="BL12" s="240">
        <v>1</v>
      </c>
    </row>
    <row r="13" spans="1:64" ht="118.5" customHeight="1">
      <c r="A13" s="413" t="s">
        <v>183</v>
      </c>
      <c r="B13" s="410" t="s">
        <v>184</v>
      </c>
      <c r="C13" s="414" t="s">
        <v>185</v>
      </c>
      <c r="D13" s="410" t="s">
        <v>186</v>
      </c>
      <c r="E13" s="211" t="s">
        <v>187</v>
      </c>
      <c r="F13" s="212" t="s">
        <v>188</v>
      </c>
      <c r="G13" s="212" t="s">
        <v>189</v>
      </c>
      <c r="H13" s="214">
        <v>105000</v>
      </c>
      <c r="I13" s="208" t="s">
        <v>190</v>
      </c>
      <c r="J13" s="222" t="s">
        <v>191</v>
      </c>
      <c r="K13" s="248"/>
      <c r="L13" s="269" t="s">
        <v>192</v>
      </c>
      <c r="M13" s="426" t="s">
        <v>193</v>
      </c>
      <c r="N13" s="271"/>
      <c r="O13" s="271"/>
      <c r="P13" s="271"/>
      <c r="Q13" s="271"/>
      <c r="R13" s="271"/>
      <c r="S13" s="271"/>
      <c r="T13" s="276" t="s">
        <v>194</v>
      </c>
      <c r="V13" s="269" t="s">
        <v>195</v>
      </c>
      <c r="W13" s="310">
        <v>99965.46</v>
      </c>
      <c r="X13" s="308">
        <v>8130.78</v>
      </c>
      <c r="Y13" s="308"/>
      <c r="Z13" s="308">
        <f t="shared" si="0"/>
        <v>108096.24</v>
      </c>
      <c r="AA13" s="309">
        <f>H13-Z13</f>
        <v>-3096.2400000000052</v>
      </c>
      <c r="AB13" s="406" t="s">
        <v>196</v>
      </c>
      <c r="AC13" s="271"/>
      <c r="AD13" s="271"/>
      <c r="AE13" s="271"/>
      <c r="AF13" s="271"/>
      <c r="AG13" s="271"/>
      <c r="AH13" s="271"/>
      <c r="AI13" s="415" t="s">
        <v>197</v>
      </c>
      <c r="AK13" s="234"/>
      <c r="AL13" s="292"/>
      <c r="AM13" s="184"/>
      <c r="AN13" s="184"/>
      <c r="AO13" s="287">
        <f t="shared" si="2"/>
        <v>0</v>
      </c>
      <c r="AP13" s="288">
        <f t="shared" si="3"/>
        <v>105000</v>
      </c>
      <c r="AQ13" s="418"/>
      <c r="AX13" s="420"/>
      <c r="BC13" s="192"/>
      <c r="BD13" s="192"/>
      <c r="BE13" s="197" t="s">
        <v>144</v>
      </c>
      <c r="BF13" s="197" t="s">
        <v>144</v>
      </c>
      <c r="BG13" s="197" t="s">
        <v>144</v>
      </c>
      <c r="BH13" s="192"/>
      <c r="BI13" s="187"/>
      <c r="BJ13" s="187"/>
      <c r="BK13" s="411" t="s">
        <v>198</v>
      </c>
      <c r="BL13" s="240">
        <v>1</v>
      </c>
    </row>
    <row r="14" spans="1:64" ht="124.5" customHeight="1">
      <c r="A14" s="413"/>
      <c r="B14" s="410"/>
      <c r="C14" s="414"/>
      <c r="D14" s="410"/>
      <c r="E14" s="211" t="s">
        <v>199</v>
      </c>
      <c r="F14" s="212" t="s">
        <v>188</v>
      </c>
      <c r="G14" s="212" t="str">
        <f>+G13</f>
        <v>NDC support programme</v>
      </c>
      <c r="H14" s="214">
        <v>90000</v>
      </c>
      <c r="I14" s="208" t="s">
        <v>190</v>
      </c>
      <c r="J14" s="222" t="s">
        <v>200</v>
      </c>
      <c r="K14" s="248"/>
      <c r="L14" s="269" t="s">
        <v>192</v>
      </c>
      <c r="M14" s="426"/>
      <c r="N14" s="271"/>
      <c r="O14" s="271"/>
      <c r="P14" s="271"/>
      <c r="Q14" s="271"/>
      <c r="R14" s="271"/>
      <c r="S14" s="271"/>
      <c r="T14" s="275"/>
      <c r="V14" s="269" t="s">
        <v>195</v>
      </c>
      <c r="W14" s="310">
        <v>36963.32</v>
      </c>
      <c r="X14" s="308">
        <v>39111.43</v>
      </c>
      <c r="Y14" s="308"/>
      <c r="Z14" s="308">
        <f t="shared" si="0"/>
        <v>76074.75</v>
      </c>
      <c r="AA14" s="309">
        <f t="shared" si="1"/>
        <v>13925.25</v>
      </c>
      <c r="AB14" s="407"/>
      <c r="AC14" s="271"/>
      <c r="AD14" s="271"/>
      <c r="AE14" s="271"/>
      <c r="AF14" s="271"/>
      <c r="AG14" s="271"/>
      <c r="AH14" s="271"/>
      <c r="AI14" s="416"/>
      <c r="AK14" s="234"/>
      <c r="AL14" s="292"/>
      <c r="AM14" s="184"/>
      <c r="AN14" s="184"/>
      <c r="AO14" s="287">
        <f t="shared" si="2"/>
        <v>0</v>
      </c>
      <c r="AP14" s="288">
        <f t="shared" si="3"/>
        <v>90000</v>
      </c>
      <c r="AQ14" s="419"/>
      <c r="AX14" s="420"/>
      <c r="BC14" s="192"/>
      <c r="BD14" s="192"/>
      <c r="BE14" s="197" t="s">
        <v>144</v>
      </c>
      <c r="BF14" s="197" t="s">
        <v>144</v>
      </c>
      <c r="BG14" s="197" t="s">
        <v>144</v>
      </c>
      <c r="BH14" s="192"/>
      <c r="BI14" s="187"/>
      <c r="BJ14" s="187"/>
      <c r="BK14" s="411"/>
      <c r="BL14" s="240">
        <v>1</v>
      </c>
    </row>
    <row r="15" spans="1:64" ht="119.25" customHeight="1">
      <c r="A15" s="413"/>
      <c r="B15" s="410"/>
      <c r="C15" s="414"/>
      <c r="D15" s="410"/>
      <c r="E15" s="211" t="s">
        <v>201</v>
      </c>
      <c r="F15" s="212" t="s">
        <v>188</v>
      </c>
      <c r="G15" s="212" t="str">
        <f>+G14</f>
        <v>NDC support programme</v>
      </c>
      <c r="H15" s="214">
        <v>10000</v>
      </c>
      <c r="I15" s="208" t="s">
        <v>190</v>
      </c>
      <c r="J15" s="222" t="s">
        <v>191</v>
      </c>
      <c r="K15" s="248"/>
      <c r="L15" s="269" t="s">
        <v>192</v>
      </c>
      <c r="M15" s="426"/>
      <c r="N15" s="271"/>
      <c r="O15" s="271"/>
      <c r="P15" s="271"/>
      <c r="Q15" s="271"/>
      <c r="R15" s="271"/>
      <c r="S15" s="271"/>
      <c r="T15" s="275"/>
      <c r="V15" s="269" t="s">
        <v>195</v>
      </c>
      <c r="W15" s="310">
        <v>845.17</v>
      </c>
      <c r="X15" s="308">
        <v>19368.849999999999</v>
      </c>
      <c r="Y15" s="308"/>
      <c r="Z15" s="308">
        <f t="shared" si="0"/>
        <v>20214.019999999997</v>
      </c>
      <c r="AA15" s="309">
        <f t="shared" si="1"/>
        <v>-10214.019999999997</v>
      </c>
      <c r="AB15" s="408"/>
      <c r="AC15" s="271"/>
      <c r="AD15" s="271"/>
      <c r="AE15" s="271"/>
      <c r="AF15" s="271"/>
      <c r="AG15" s="271"/>
      <c r="AH15" s="271"/>
      <c r="AI15" s="416"/>
      <c r="AK15" s="234"/>
      <c r="AL15" s="292"/>
      <c r="AM15" s="184"/>
      <c r="AN15" s="184"/>
      <c r="AO15" s="287">
        <f t="shared" si="2"/>
        <v>0</v>
      </c>
      <c r="AP15" s="288">
        <f t="shared" si="3"/>
        <v>10000</v>
      </c>
      <c r="AQ15" s="419"/>
      <c r="AX15" s="420"/>
      <c r="BC15" s="192"/>
      <c r="BD15" s="192"/>
      <c r="BE15" s="197" t="s">
        <v>144</v>
      </c>
      <c r="BF15" s="197" t="s">
        <v>144</v>
      </c>
      <c r="BG15" s="197" t="s">
        <v>144</v>
      </c>
      <c r="BH15" s="192"/>
      <c r="BI15" s="187"/>
      <c r="BJ15" s="187"/>
      <c r="BK15" s="411"/>
      <c r="BL15" s="240">
        <v>1</v>
      </c>
    </row>
    <row r="16" spans="1:64" ht="159" customHeight="1">
      <c r="A16" s="223" t="s">
        <v>202</v>
      </c>
      <c r="B16" s="211" t="s">
        <v>203</v>
      </c>
      <c r="C16" s="242" t="s">
        <v>204</v>
      </c>
      <c r="D16" s="211" t="s">
        <v>205</v>
      </c>
      <c r="E16" s="212" t="s">
        <v>206</v>
      </c>
      <c r="F16" s="212" t="s">
        <v>188</v>
      </c>
      <c r="G16" s="212" t="s">
        <v>189</v>
      </c>
      <c r="H16" s="213">
        <v>14819.37</v>
      </c>
      <c r="I16" s="208" t="s">
        <v>190</v>
      </c>
      <c r="J16" s="222" t="s">
        <v>191</v>
      </c>
      <c r="K16" s="248"/>
      <c r="L16" s="269" t="s">
        <v>192</v>
      </c>
      <c r="M16" s="270" t="s">
        <v>207</v>
      </c>
      <c r="N16" s="271"/>
      <c r="O16" s="271"/>
      <c r="P16" s="271"/>
      <c r="Q16" s="271"/>
      <c r="R16" s="271"/>
      <c r="S16" s="271"/>
      <c r="T16" s="275"/>
      <c r="V16" s="269" t="s">
        <v>195</v>
      </c>
      <c r="W16" s="308"/>
      <c r="X16" s="308">
        <v>19368.849999999999</v>
      </c>
      <c r="Y16" s="308"/>
      <c r="Z16" s="308">
        <f t="shared" si="0"/>
        <v>19368.849999999999</v>
      </c>
      <c r="AA16" s="309">
        <f t="shared" si="1"/>
        <v>-4549.4799999999977</v>
      </c>
      <c r="AB16" s="270" t="s">
        <v>208</v>
      </c>
      <c r="AC16" s="271"/>
      <c r="AD16" s="271"/>
      <c r="AE16" s="271"/>
      <c r="AF16" s="271"/>
      <c r="AG16" s="271"/>
      <c r="AH16" s="271"/>
      <c r="AI16" s="417"/>
      <c r="AK16" s="234"/>
      <c r="AL16" s="184"/>
      <c r="AM16" s="184"/>
      <c r="AN16" s="184"/>
      <c r="AO16" s="287">
        <f t="shared" si="2"/>
        <v>0</v>
      </c>
      <c r="AP16" s="288">
        <f t="shared" si="3"/>
        <v>14819.37</v>
      </c>
      <c r="AQ16" s="291"/>
      <c r="AX16" s="420"/>
      <c r="BE16" s="197" t="s">
        <v>144</v>
      </c>
      <c r="BF16" s="197" t="s">
        <v>144</v>
      </c>
      <c r="BG16" s="197" t="s">
        <v>144</v>
      </c>
      <c r="BK16" s="235" t="s">
        <v>209</v>
      </c>
      <c r="BL16" s="240">
        <v>1</v>
      </c>
    </row>
    <row r="17" spans="1:64" ht="22.5" customHeight="1">
      <c r="A17" s="412" t="s">
        <v>210</v>
      </c>
      <c r="B17" s="217" t="s">
        <v>211</v>
      </c>
      <c r="C17" s="243"/>
      <c r="D17" s="211"/>
      <c r="E17" s="211"/>
      <c r="F17" s="212"/>
      <c r="G17" s="212"/>
      <c r="H17" s="214">
        <v>0</v>
      </c>
      <c r="I17" s="208"/>
      <c r="J17" s="222"/>
      <c r="K17" s="248"/>
      <c r="L17" s="269"/>
      <c r="M17" s="271"/>
      <c r="N17" s="271"/>
      <c r="O17" s="271"/>
      <c r="P17" s="271"/>
      <c r="Q17" s="271"/>
      <c r="R17" s="271"/>
      <c r="S17" s="271"/>
      <c r="T17" s="275"/>
      <c r="V17" s="269"/>
      <c r="W17" s="308"/>
      <c r="X17" s="308"/>
      <c r="Y17" s="308"/>
      <c r="Z17" s="308">
        <f t="shared" si="0"/>
        <v>0</v>
      </c>
      <c r="AA17" s="309">
        <f t="shared" si="1"/>
        <v>0</v>
      </c>
      <c r="AB17" s="271"/>
      <c r="AC17" s="271"/>
      <c r="AD17" s="271"/>
      <c r="AE17" s="271"/>
      <c r="AF17" s="271"/>
      <c r="AG17" s="271"/>
      <c r="AH17" s="271"/>
      <c r="AI17" s="275"/>
      <c r="AK17" s="234"/>
      <c r="AL17" s="184"/>
      <c r="AM17" s="184"/>
      <c r="AN17" s="184"/>
      <c r="AO17" s="287">
        <f t="shared" si="2"/>
        <v>0</v>
      </c>
      <c r="AP17" s="288">
        <f t="shared" si="3"/>
        <v>0</v>
      </c>
      <c r="BK17" s="235"/>
      <c r="BL17" s="240">
        <v>1</v>
      </c>
    </row>
    <row r="18" spans="1:64" ht="22.5" customHeight="1">
      <c r="A18" s="412"/>
      <c r="B18" s="217" t="s">
        <v>211</v>
      </c>
      <c r="C18" s="243"/>
      <c r="D18" s="211"/>
      <c r="E18" s="211"/>
      <c r="F18" s="212"/>
      <c r="G18" s="212"/>
      <c r="H18" s="214">
        <v>0</v>
      </c>
      <c r="I18" s="208"/>
      <c r="J18" s="222"/>
      <c r="K18" s="248"/>
      <c r="L18" s="269"/>
      <c r="M18" s="271"/>
      <c r="N18" s="271"/>
      <c r="O18" s="271"/>
      <c r="P18" s="271"/>
      <c r="Q18" s="271"/>
      <c r="R18" s="271"/>
      <c r="S18" s="271"/>
      <c r="T18" s="275"/>
      <c r="V18" s="269"/>
      <c r="W18" s="308"/>
      <c r="X18" s="308"/>
      <c r="Y18" s="308"/>
      <c r="Z18" s="308">
        <f t="shared" si="0"/>
        <v>0</v>
      </c>
      <c r="AA18" s="309">
        <f t="shared" si="1"/>
        <v>0</v>
      </c>
      <c r="AB18" s="271"/>
      <c r="AC18" s="271"/>
      <c r="AD18" s="271"/>
      <c r="AE18" s="271"/>
      <c r="AF18" s="271"/>
      <c r="AG18" s="271"/>
      <c r="AH18" s="271"/>
      <c r="AI18" s="275"/>
      <c r="AK18" s="234"/>
      <c r="AL18" s="184"/>
      <c r="AM18" s="184"/>
      <c r="AN18" s="184"/>
      <c r="AO18" s="287">
        <f t="shared" si="2"/>
        <v>0</v>
      </c>
      <c r="AP18" s="288">
        <f t="shared" si="3"/>
        <v>0</v>
      </c>
      <c r="BK18" s="235"/>
      <c r="BL18" s="240">
        <v>1</v>
      </c>
    </row>
    <row r="19" spans="1:64" ht="22.5" customHeight="1">
      <c r="A19" s="412"/>
      <c r="B19" s="217" t="s">
        <v>211</v>
      </c>
      <c r="C19" s="243"/>
      <c r="D19" s="211"/>
      <c r="E19" s="211"/>
      <c r="F19" s="212"/>
      <c r="G19" s="212"/>
      <c r="H19" s="214"/>
      <c r="I19" s="208"/>
      <c r="J19" s="222"/>
      <c r="K19" s="248"/>
      <c r="L19" s="269"/>
      <c r="M19" s="271"/>
      <c r="N19" s="271"/>
      <c r="O19" s="271"/>
      <c r="P19" s="271"/>
      <c r="Q19" s="271"/>
      <c r="R19" s="271"/>
      <c r="S19" s="271"/>
      <c r="T19" s="275"/>
      <c r="V19" s="269"/>
      <c r="W19" s="308"/>
      <c r="X19" s="308"/>
      <c r="Y19" s="308"/>
      <c r="Z19" s="308">
        <f t="shared" si="0"/>
        <v>0</v>
      </c>
      <c r="AA19" s="309">
        <f t="shared" si="1"/>
        <v>0</v>
      </c>
      <c r="AB19" s="271"/>
      <c r="AC19" s="271"/>
      <c r="AD19" s="271"/>
      <c r="AE19" s="271"/>
      <c r="AF19" s="271"/>
      <c r="AG19" s="271"/>
      <c r="AH19" s="271"/>
      <c r="AI19" s="275"/>
      <c r="AK19" s="234"/>
      <c r="AL19" s="184"/>
      <c r="AM19" s="184"/>
      <c r="AN19" s="184"/>
      <c r="AO19" s="287">
        <f t="shared" si="2"/>
        <v>0</v>
      </c>
      <c r="AP19" s="288">
        <f t="shared" si="3"/>
        <v>0</v>
      </c>
      <c r="BK19" s="235"/>
      <c r="BL19" s="240">
        <v>1</v>
      </c>
    </row>
    <row r="20" spans="1:64" ht="22.5" customHeight="1">
      <c r="A20" s="412"/>
      <c r="B20" s="217" t="s">
        <v>211</v>
      </c>
      <c r="C20" s="243"/>
      <c r="D20" s="211"/>
      <c r="E20" s="211"/>
      <c r="F20" s="212"/>
      <c r="G20" s="212"/>
      <c r="H20" s="214">
        <v>0</v>
      </c>
      <c r="I20" s="208"/>
      <c r="J20" s="222"/>
      <c r="K20" s="248"/>
      <c r="L20" s="269"/>
      <c r="M20" s="271"/>
      <c r="N20" s="271"/>
      <c r="O20" s="271"/>
      <c r="P20" s="271"/>
      <c r="Q20" s="271"/>
      <c r="R20" s="271"/>
      <c r="S20" s="271"/>
      <c r="T20" s="275"/>
      <c r="V20" s="269"/>
      <c r="W20" s="308"/>
      <c r="X20" s="308"/>
      <c r="Y20" s="308"/>
      <c r="Z20" s="308">
        <f t="shared" si="0"/>
        <v>0</v>
      </c>
      <c r="AA20" s="309">
        <f t="shared" si="1"/>
        <v>0</v>
      </c>
      <c r="AB20" s="271"/>
      <c r="AC20" s="271"/>
      <c r="AD20" s="271"/>
      <c r="AE20" s="271"/>
      <c r="AF20" s="271"/>
      <c r="AG20" s="271"/>
      <c r="AH20" s="271"/>
      <c r="AI20" s="275"/>
      <c r="AK20" s="234"/>
      <c r="AL20" s="184"/>
      <c r="AM20" s="184"/>
      <c r="AN20" s="184"/>
      <c r="AO20" s="287">
        <f t="shared" si="2"/>
        <v>0</v>
      </c>
      <c r="AP20" s="288">
        <f t="shared" si="3"/>
        <v>0</v>
      </c>
      <c r="BK20" s="235"/>
      <c r="BL20" s="240">
        <v>1</v>
      </c>
    </row>
    <row r="21" spans="1:64" ht="24" customHeight="1">
      <c r="A21" s="412" t="s">
        <v>212</v>
      </c>
      <c r="B21" s="217" t="s">
        <v>211</v>
      </c>
      <c r="C21" s="243"/>
      <c r="D21" s="211"/>
      <c r="E21" s="211"/>
      <c r="F21" s="212"/>
      <c r="G21" s="212"/>
      <c r="H21" s="214"/>
      <c r="I21" s="208"/>
      <c r="J21" s="222"/>
      <c r="K21" s="248"/>
      <c r="L21" s="269"/>
      <c r="M21" s="271"/>
      <c r="N21" s="271"/>
      <c r="O21" s="271"/>
      <c r="P21" s="271"/>
      <c r="Q21" s="271"/>
      <c r="R21" s="271"/>
      <c r="S21" s="271"/>
      <c r="T21" s="275"/>
      <c r="V21" s="269"/>
      <c r="W21" s="308"/>
      <c r="X21" s="308"/>
      <c r="Y21" s="308"/>
      <c r="Z21" s="308">
        <f t="shared" si="0"/>
        <v>0</v>
      </c>
      <c r="AA21" s="309">
        <f t="shared" si="1"/>
        <v>0</v>
      </c>
      <c r="AB21" s="271"/>
      <c r="AC21" s="271"/>
      <c r="AD21" s="271"/>
      <c r="AE21" s="271"/>
      <c r="AF21" s="271"/>
      <c r="AG21" s="271"/>
      <c r="AH21" s="271"/>
      <c r="AI21" s="275"/>
      <c r="AK21" s="234"/>
      <c r="AL21" s="184"/>
      <c r="AM21" s="184"/>
      <c r="AN21" s="184"/>
      <c r="AO21" s="287">
        <f t="shared" si="2"/>
        <v>0</v>
      </c>
      <c r="AP21" s="288">
        <f t="shared" si="3"/>
        <v>0</v>
      </c>
      <c r="BK21" s="235"/>
      <c r="BL21" s="240">
        <v>1</v>
      </c>
    </row>
    <row r="22" spans="1:64" ht="24" customHeight="1">
      <c r="A22" s="412"/>
      <c r="B22" s="217"/>
      <c r="C22" s="243"/>
      <c r="D22" s="211"/>
      <c r="E22" s="211" t="s">
        <v>213</v>
      </c>
      <c r="F22" s="212" t="s">
        <v>137</v>
      </c>
      <c r="G22" s="212"/>
      <c r="H22" s="214">
        <f>SUMIF(F4:F20,"CP2- BMWK-Investment",H4:H20)*0.03</f>
        <v>14563.118713872833</v>
      </c>
      <c r="I22" s="208"/>
      <c r="J22" s="222"/>
      <c r="K22" s="248"/>
      <c r="L22" s="269"/>
      <c r="M22" s="271"/>
      <c r="N22" s="271"/>
      <c r="O22" s="271"/>
      <c r="P22" s="271"/>
      <c r="Q22" s="271"/>
      <c r="R22" s="271"/>
      <c r="S22" s="271"/>
      <c r="T22" s="275"/>
      <c r="V22" s="269"/>
      <c r="W22" s="308"/>
      <c r="X22" s="308"/>
      <c r="Y22" s="308"/>
      <c r="Z22" s="308">
        <f t="shared" si="0"/>
        <v>0</v>
      </c>
      <c r="AA22" s="309">
        <f t="shared" si="1"/>
        <v>14563.118713872833</v>
      </c>
      <c r="AB22" s="271"/>
      <c r="AC22" s="271"/>
      <c r="AD22" s="271"/>
      <c r="AE22" s="271"/>
      <c r="AF22" s="271"/>
      <c r="AG22" s="271"/>
      <c r="AH22" s="271"/>
      <c r="AI22" s="275"/>
      <c r="AK22" s="234"/>
      <c r="AL22" s="184"/>
      <c r="AM22" s="184"/>
      <c r="AN22" s="184"/>
      <c r="AO22" s="287">
        <f t="shared" si="2"/>
        <v>0</v>
      </c>
      <c r="AP22" s="288">
        <f t="shared" si="3"/>
        <v>14563.118713872833</v>
      </c>
      <c r="BK22" s="235"/>
      <c r="BL22" s="240">
        <v>1</v>
      </c>
    </row>
    <row r="23" spans="1:64" ht="24" customHeight="1">
      <c r="A23" s="412"/>
      <c r="B23" s="217" t="s">
        <v>211</v>
      </c>
      <c r="C23" s="243"/>
      <c r="D23" s="211"/>
      <c r="E23" s="211" t="s">
        <v>213</v>
      </c>
      <c r="F23" s="212" t="s">
        <v>188</v>
      </c>
      <c r="G23" s="212"/>
      <c r="H23" s="214">
        <f>SUMIF(F4:F20,"CP2 - BMZ-LT LEDS",H4:H20)*0.03</f>
        <v>6594.5810999999994</v>
      </c>
      <c r="I23" s="208" t="s">
        <v>139</v>
      </c>
      <c r="J23" s="222"/>
      <c r="K23" s="248"/>
      <c r="L23" s="269"/>
      <c r="M23" s="271"/>
      <c r="N23" s="271"/>
      <c r="O23" s="271"/>
      <c r="P23" s="271"/>
      <c r="Q23" s="271"/>
      <c r="R23" s="271"/>
      <c r="S23" s="271"/>
      <c r="T23" s="275"/>
      <c r="V23" s="269" t="s">
        <v>141</v>
      </c>
      <c r="W23" s="308">
        <v>1386.8</v>
      </c>
      <c r="X23" s="308">
        <v>2500</v>
      </c>
      <c r="Y23" s="308"/>
      <c r="Z23" s="308">
        <f t="shared" si="0"/>
        <v>3886.8</v>
      </c>
      <c r="AA23" s="309">
        <f t="shared" si="1"/>
        <v>2707.7810999999992</v>
      </c>
      <c r="AB23" s="271"/>
      <c r="AC23" s="271"/>
      <c r="AD23" s="271"/>
      <c r="AE23" s="271"/>
      <c r="AF23" s="271"/>
      <c r="AG23" s="271"/>
      <c r="AH23" s="271"/>
      <c r="AI23" s="275"/>
      <c r="AK23" s="234"/>
      <c r="AL23" s="184"/>
      <c r="AM23" s="184"/>
      <c r="AN23" s="184"/>
      <c r="AO23" s="287">
        <f t="shared" si="2"/>
        <v>0</v>
      </c>
      <c r="AP23" s="288">
        <f t="shared" si="3"/>
        <v>6594.5810999999994</v>
      </c>
      <c r="BK23" s="235"/>
      <c r="BL23" s="240">
        <v>1</v>
      </c>
    </row>
    <row r="24" spans="1:64" ht="24" customHeight="1" thickBot="1">
      <c r="A24" s="421"/>
      <c r="B24" s="224" t="s">
        <v>211</v>
      </c>
      <c r="C24" s="244"/>
      <c r="D24" s="225"/>
      <c r="E24" s="225" t="s">
        <v>214</v>
      </c>
      <c r="F24" s="226" t="s">
        <v>188</v>
      </c>
      <c r="G24" s="226"/>
      <c r="H24" s="227"/>
      <c r="I24" s="228" t="s">
        <v>139</v>
      </c>
      <c r="J24" s="229"/>
      <c r="K24" s="248"/>
      <c r="L24" s="272"/>
      <c r="M24" s="273"/>
      <c r="N24" s="273"/>
      <c r="O24" s="273"/>
      <c r="P24" s="273"/>
      <c r="Q24" s="273"/>
      <c r="R24" s="273"/>
      <c r="S24" s="273"/>
      <c r="T24" s="277"/>
      <c r="V24" s="272"/>
      <c r="W24" s="312">
        <v>8498.68</v>
      </c>
      <c r="X24" s="312">
        <v>5982.48</v>
      </c>
      <c r="Y24" s="312"/>
      <c r="Z24" s="312">
        <f t="shared" si="0"/>
        <v>14481.16</v>
      </c>
      <c r="AA24" s="313">
        <f t="shared" si="1"/>
        <v>-14481.16</v>
      </c>
      <c r="AB24" s="273"/>
      <c r="AC24" s="273"/>
      <c r="AD24" s="273"/>
      <c r="AE24" s="273"/>
      <c r="AF24" s="273"/>
      <c r="AG24" s="273"/>
      <c r="AH24" s="273"/>
      <c r="AI24" s="277">
        <v>11</v>
      </c>
      <c r="AK24" s="237"/>
      <c r="AL24" s="305"/>
      <c r="AM24" s="305"/>
      <c r="AN24" s="305"/>
      <c r="AO24" s="306">
        <f t="shared" si="2"/>
        <v>0</v>
      </c>
      <c r="AP24" s="307">
        <f t="shared" si="3"/>
        <v>0</v>
      </c>
      <c r="AQ24" s="188"/>
      <c r="AR24" s="188"/>
      <c r="AS24" s="188"/>
      <c r="AT24" s="188"/>
      <c r="AU24" s="188"/>
      <c r="AV24" s="188"/>
      <c r="AW24" s="188"/>
      <c r="AX24" s="188"/>
      <c r="AY24" s="188"/>
      <c r="AZ24" s="188"/>
      <c r="BA24" s="188"/>
      <c r="BB24" s="188"/>
      <c r="BC24" s="188"/>
      <c r="BD24" s="188"/>
      <c r="BE24" s="188"/>
      <c r="BF24" s="188"/>
      <c r="BG24" s="188"/>
      <c r="BH24" s="188"/>
      <c r="BI24" s="188"/>
      <c r="BJ24" s="188"/>
      <c r="BK24" s="238"/>
      <c r="BL24" s="240">
        <v>1</v>
      </c>
    </row>
    <row r="25" spans="1:64" ht="24" customHeight="1">
      <c r="A25" s="186"/>
      <c r="B25" s="193"/>
      <c r="C25" s="193"/>
      <c r="D25" s="186"/>
      <c r="E25" s="186"/>
      <c r="F25" s="180" t="s">
        <v>137</v>
      </c>
      <c r="G25" s="180"/>
      <c r="H25" s="190">
        <f>ROUND(SUMIF(F4:F24,"CP2- BMWK-Investment",H4:H24),0)</f>
        <v>500000</v>
      </c>
      <c r="I25" s="221">
        <f>500000-H25</f>
        <v>0</v>
      </c>
      <c r="J25" s="181"/>
      <c r="K25" s="248"/>
      <c r="L25" s="249"/>
      <c r="M25" s="189"/>
      <c r="N25" s="189"/>
      <c r="O25" s="189"/>
      <c r="P25" s="189"/>
      <c r="Q25" s="189"/>
      <c r="R25" s="189"/>
      <c r="S25" s="189"/>
      <c r="T25" s="264"/>
      <c r="V25" s="265" t="s">
        <v>118</v>
      </c>
      <c r="W25" s="289">
        <f>SUM(W4:W24)</f>
        <v>147659.43</v>
      </c>
      <c r="X25" s="289">
        <f t="shared" ref="X25:AA25" si="4">SUM(X4:X24)</f>
        <v>94462.39</v>
      </c>
      <c r="Y25" s="289">
        <f t="shared" si="4"/>
        <v>0</v>
      </c>
      <c r="Z25" s="289">
        <f t="shared" si="4"/>
        <v>242121.81999999998</v>
      </c>
      <c r="AA25" s="289">
        <f t="shared" si="4"/>
        <v>484292.54027630069</v>
      </c>
      <c r="AB25" s="189"/>
      <c r="AC25" s="189"/>
      <c r="AD25" s="189"/>
      <c r="AE25" s="189"/>
      <c r="AF25" s="189"/>
      <c r="AG25" s="189"/>
      <c r="AH25" s="189"/>
      <c r="AI25" s="264"/>
      <c r="AK25" s="265"/>
      <c r="AL25" s="189"/>
      <c r="AM25" s="189"/>
      <c r="AN25" s="189"/>
      <c r="AO25" s="189"/>
      <c r="AP25" s="189"/>
      <c r="AQ25" s="189"/>
      <c r="AR25" s="189"/>
      <c r="AS25" s="189"/>
      <c r="AT25" s="189"/>
      <c r="AU25" s="189"/>
      <c r="AV25" s="189"/>
      <c r="AW25" s="189"/>
      <c r="AX25" s="189"/>
      <c r="AY25" s="189"/>
      <c r="AZ25" s="189"/>
      <c r="BA25" s="189"/>
      <c r="BB25" s="189"/>
      <c r="BC25" s="189"/>
      <c r="BD25" s="189"/>
      <c r="BE25" s="189"/>
      <c r="BF25" s="189"/>
      <c r="BG25" s="189"/>
      <c r="BH25" s="189"/>
      <c r="BI25" s="189"/>
      <c r="BJ25" s="189"/>
      <c r="BK25" s="189"/>
      <c r="BL25" s="191">
        <v>1</v>
      </c>
    </row>
    <row r="26" spans="1:64" ht="24" customHeight="1">
      <c r="A26" s="179"/>
      <c r="B26" s="198"/>
      <c r="C26" s="198"/>
      <c r="D26" s="179"/>
      <c r="E26" s="179"/>
      <c r="F26" s="182" t="s">
        <v>215</v>
      </c>
      <c r="G26" s="182"/>
      <c r="H26" s="183">
        <f>H25*8%</f>
        <v>40000</v>
      </c>
      <c r="I26" s="184"/>
      <c r="J26" s="209"/>
      <c r="K26" s="248"/>
      <c r="L26" s="234"/>
      <c r="BL26" s="191">
        <v>1</v>
      </c>
    </row>
    <row r="27" spans="1:64" ht="24" customHeight="1">
      <c r="A27" s="179"/>
      <c r="B27" s="198"/>
      <c r="C27" s="198"/>
      <c r="D27" s="179"/>
      <c r="E27" s="179"/>
      <c r="F27" s="199" t="s">
        <v>216</v>
      </c>
      <c r="G27" s="199"/>
      <c r="H27" s="200">
        <f>SUM(H25:H26)</f>
        <v>540000</v>
      </c>
      <c r="I27" s="184"/>
      <c r="J27" s="209"/>
      <c r="K27" s="248"/>
      <c r="L27" s="234"/>
      <c r="BL27" s="191">
        <v>1</v>
      </c>
    </row>
    <row r="28" spans="1:64" ht="24" customHeight="1">
      <c r="A28" s="179"/>
      <c r="B28" s="198"/>
      <c r="C28" s="198"/>
      <c r="D28" s="179"/>
      <c r="E28" s="179"/>
      <c r="F28" s="182" t="s">
        <v>188</v>
      </c>
      <c r="G28" s="182"/>
      <c r="H28" s="183">
        <f>ROUND(SUMIF(F4:F24,"CP2 - BMZ-LT LEDS",H4:H24),0)</f>
        <v>226414</v>
      </c>
      <c r="I28" s="184"/>
      <c r="J28" s="209"/>
      <c r="K28" s="248"/>
      <c r="L28" s="234"/>
      <c r="BL28" s="191">
        <v>1</v>
      </c>
    </row>
    <row r="29" spans="1:64" ht="24" customHeight="1">
      <c r="A29" s="179"/>
      <c r="B29" s="198"/>
      <c r="C29" s="198"/>
      <c r="D29" s="179"/>
      <c r="E29" s="179"/>
      <c r="F29" s="182" t="s">
        <v>217</v>
      </c>
      <c r="G29" s="182"/>
      <c r="H29" s="183">
        <f>H28*8%</f>
        <v>18113.12</v>
      </c>
      <c r="I29" s="184"/>
      <c r="J29" s="209"/>
      <c r="K29" s="248"/>
      <c r="L29" s="234"/>
      <c r="BL29" s="191">
        <v>1</v>
      </c>
    </row>
    <row r="30" spans="1:64" ht="24" customHeight="1">
      <c r="A30" s="179"/>
      <c r="B30" s="198"/>
      <c r="C30" s="198"/>
      <c r="D30" s="179"/>
      <c r="E30" s="179"/>
      <c r="F30" s="199" t="s">
        <v>218</v>
      </c>
      <c r="G30" s="199"/>
      <c r="H30" s="200">
        <f>SUM(H28:H29)</f>
        <v>244527.12</v>
      </c>
      <c r="I30" s="184"/>
      <c r="J30" s="209"/>
      <c r="K30" s="248"/>
      <c r="BL30" s="191">
        <v>1</v>
      </c>
    </row>
    <row r="31" spans="1:64" ht="12.75" customHeight="1">
      <c r="G31" s="202" t="s">
        <v>219</v>
      </c>
      <c r="H31" s="203">
        <f>H27+H30</f>
        <v>784527.12</v>
      </c>
      <c r="K31" s="248"/>
      <c r="U31" s="58"/>
      <c r="BL31" s="191">
        <v>1</v>
      </c>
    </row>
    <row r="32" spans="1:64" ht="12.75" customHeight="1">
      <c r="K32" s="248"/>
      <c r="U32" s="58"/>
      <c r="BL32" s="191">
        <v>1</v>
      </c>
    </row>
    <row r="33" spans="11:64" ht="12.75" customHeight="1">
      <c r="K33" s="248"/>
      <c r="U33" s="58"/>
      <c r="BL33" s="191">
        <v>1</v>
      </c>
    </row>
    <row r="34" spans="11:64" ht="12.75" customHeight="1">
      <c r="K34" s="248"/>
      <c r="U34" s="58"/>
      <c r="BL34" s="191">
        <v>1</v>
      </c>
    </row>
    <row r="35" spans="11:64" ht="12.75" customHeight="1">
      <c r="K35" s="248"/>
      <c r="U35" s="58"/>
      <c r="BL35" s="191">
        <v>1</v>
      </c>
    </row>
  </sheetData>
  <mergeCells count="36">
    <mergeCell ref="A21:A24"/>
    <mergeCell ref="F1:J1"/>
    <mergeCell ref="AY1:BJ1"/>
    <mergeCell ref="L1:T1"/>
    <mergeCell ref="N2:P2"/>
    <mergeCell ref="Q2:S2"/>
    <mergeCell ref="M6:M7"/>
    <mergeCell ref="M13:M15"/>
    <mergeCell ref="D13:D15"/>
    <mergeCell ref="A1:E1"/>
    <mergeCell ref="AY2:BB2"/>
    <mergeCell ref="BC2:BF2"/>
    <mergeCell ref="BG2:BJ2"/>
    <mergeCell ref="A4:A12"/>
    <mergeCell ref="B4:B12"/>
    <mergeCell ref="C6:C7"/>
    <mergeCell ref="D6:D7"/>
    <mergeCell ref="BK13:BK15"/>
    <mergeCell ref="A17:A20"/>
    <mergeCell ref="A13:A15"/>
    <mergeCell ref="B13:B15"/>
    <mergeCell ref="C13:C15"/>
    <mergeCell ref="AI13:AI16"/>
    <mergeCell ref="AQ13:AQ15"/>
    <mergeCell ref="AX13:AX16"/>
    <mergeCell ref="V1:AI1"/>
    <mergeCell ref="AC2:AE2"/>
    <mergeCell ref="AF2:AH2"/>
    <mergeCell ref="AB6:AB7"/>
    <mergeCell ref="AB13:AB15"/>
    <mergeCell ref="W2:AA2"/>
    <mergeCell ref="AK1:AX1"/>
    <mergeCell ref="AL2:AP2"/>
    <mergeCell ref="AR2:AT2"/>
    <mergeCell ref="AU2:AW2"/>
    <mergeCell ref="AQ6:AQ7"/>
  </mergeCells>
  <phoneticPr fontId="50" type="noConversion"/>
  <hyperlinks>
    <hyperlink ref="BK5" r:id="rId1" xr:uid="{97FBA21D-C7F6-4E4B-A055-416F54D26C96}"/>
    <hyperlink ref="T2" r:id="rId2" display="../../../../../../../../:f:/r/sites/ClimatePromise/Shared Documents/General/Progress Reports/CP2 Progress Reports/Latin America and the Caribbean/Argentina/Argentina_Knowledge Product/Argentina_knowledge Products/Q1-2024?csf=1&amp;web=1&amp;e=KhXTLe" xr:uid="{1E704365-13E5-4B24-AD4A-83D6E4117729}"/>
    <hyperlink ref="T13" r:id="rId3" display="https://undp.sharepoint.com/sites/ClimatePromise/Shared%20Documents/Forms/Regional%20Materials3.aspx?csf=1&amp;web=1&amp;e=CmezWk&amp;cid=d2afa5e3%2D58ce%2D40de%2Db99b%2D26d4283a5a57&amp;FolderCTID=0x012000026A681BE5C5EF44BFA98FDBD1FC371A&amp;id=%2Fsites%2FClimatePromise%2FShared%20Documents%2FGeneral%2FProgress%20Reports%2FCP2%20Progress%20Reports%2FLatin%20America%20and%20the%20Caribbean%2FArgentina%2FArgentina%5FKnowledge%20Product%2FArgentina%5FKnowledge%20Products%20%28NDC%20SP%29%2FQ4%2D2023&amp;viewid=38b68f4b%2Dc172%2D42dc%2D9e29%2D3d479e3feb29" xr:uid="{F6D935CA-2397-4C93-80DA-13B7A5088F2B}"/>
    <hyperlink ref="AI2" r:id="rId4" display="../../../../../../../../:f:/r/sites/ClimatePromise/Shared Documents/General/Progress Reports/CP2 Progress Reports/Latin America and the Caribbean/Argentina/Argentina_Knowledge Product/Argentina_knowledge Products/2024/Q2-2024?csf=1&amp;web=1&amp;e=P8kmbX" xr:uid="{948565A1-CBEF-4DEC-BEFE-79452A1BF5F4}"/>
    <hyperlink ref="AI13:AI16" r:id="rId5" display="https://undp.sharepoint.com/:f:/r/sites/ClimatePromise/Shared%20Documents/General/Progress%20Reports/CP2%20Progress%20Reports/Latin%20America%20and%20the%20Caribbean/Argentina/Argentina_Knowledge%20Product/Argentina_knowledge%20Products/2024/Q2-2024/ARGENTINA%20THEMATIC%20CALL%20LTS?csf=1&amp;web=1&amp;e=tRETfe" xr:uid="{890DE29A-6A19-4029-8729-2C0DB3AEBE21}"/>
    <hyperlink ref="AX2" r:id="rId6" display="../../../../../../../../:f:/r/sites/ClimatePromise/Shared Documents/General/Progress Reports/CP2 Progress Reports/Latin America and the Caribbean/Argentina/Argentina_Knowledge Product/Argentina_knowledge Products/2024/Q3-2024?csf=1&amp;web=1&amp;e=IoWy7l" xr:uid="{A41B0CC6-543B-4348-8877-EB0E7F969E1E}"/>
  </hyperlinks>
  <pageMargins left="0.7" right="0.7" top="0.75" bottom="0.75" header="0.3" footer="0.3"/>
  <pageSetup scale="25" fitToHeight="0" orientation="landscape"/>
  <drawing r:id="rId7"/>
  <legacyDrawing r:id="rId8"/>
  <extLst>
    <ext xmlns:x14="http://schemas.microsoft.com/office/spreadsheetml/2009/9/main" uri="{CCE6A557-97BC-4b89-ADB6-D9C93CAAB3DF}">
      <x14:dataValidations xmlns:xm="http://schemas.microsoft.com/office/excel/2006/main" count="1">
        <x14:dataValidation type="list" allowBlank="1" showInputMessage="1" showErrorMessage="1" xr:uid="{F0A7894B-9A77-4671-BD1B-78F71E64B4CA}">
          <x14:formula1>
            <xm:f>Dropdown!$C$2:$C$7</xm:f>
          </x14:formula1>
          <xm:sqref>L4:L29 V4:V24 AK4:AK24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A00A0-27F9-4929-B1AE-2015B32A631E}">
  <sheetPr>
    <tabColor rgb="FFFFFFCC"/>
    <pageSetUpPr fitToPage="1"/>
  </sheetPr>
  <dimension ref="A1:AX17"/>
  <sheetViews>
    <sheetView showGridLines="0" tabSelected="1" topLeftCell="AI15" zoomScale="90" zoomScaleNormal="90" workbookViewId="0">
      <selection activeCell="AJ14" sqref="AJ14"/>
    </sheetView>
  </sheetViews>
  <sheetFormatPr baseColWidth="10" defaultColWidth="8.54296875" defaultRowHeight="13"/>
  <cols>
    <col min="1" max="1" width="22.453125" style="27" customWidth="1"/>
    <col min="2" max="2" width="23.54296875" style="27" customWidth="1"/>
    <col min="3" max="3" width="46.54296875" style="28" customWidth="1"/>
    <col min="4" max="4" width="57.54296875" style="28" customWidth="1"/>
    <col min="5" max="5" width="20.453125" style="28" customWidth="1"/>
    <col min="6" max="6" width="82.54296875" style="29" customWidth="1"/>
    <col min="7" max="7" width="63.54296875" style="29" customWidth="1"/>
    <col min="8" max="8" width="32.54296875" style="29" customWidth="1"/>
    <col min="9" max="9" width="18.54296875" style="29" customWidth="1"/>
    <col min="10" max="10" width="13.81640625" style="29" customWidth="1"/>
    <col min="11" max="11" width="5.54296875" style="58" customWidth="1"/>
    <col min="12" max="12" width="22" style="29" customWidth="1"/>
    <col min="13" max="13" width="114.453125" style="29" customWidth="1"/>
    <col min="14" max="14" width="57.1796875" style="29" customWidth="1"/>
    <col min="15" max="15" width="6.453125" style="58" customWidth="1"/>
    <col min="16" max="16" width="21.453125" style="29" customWidth="1"/>
    <col min="17" max="17" width="75.453125" style="29" customWidth="1"/>
    <col min="18" max="18" width="66.453125" style="29" customWidth="1"/>
    <col min="19" max="19" width="3.54296875" style="58" customWidth="1"/>
    <col min="20" max="20" width="22.1796875" style="29" customWidth="1"/>
    <col min="21" max="21" width="77.453125" style="29" customWidth="1"/>
    <col min="22" max="22" width="70.453125" style="29" customWidth="1"/>
    <col min="23" max="23" width="4" style="58" customWidth="1"/>
    <col min="24" max="24" width="19.54296875" style="29" customWidth="1"/>
    <col min="25" max="25" width="55.453125" style="29" customWidth="1"/>
    <col min="26" max="26" width="56.54296875" style="29" customWidth="1"/>
    <col min="27" max="27" width="4.81640625" style="58" customWidth="1"/>
    <col min="28" max="28" width="24" style="29" customWidth="1"/>
    <col min="29" max="29" width="61.453125" style="29" customWidth="1"/>
    <col min="30" max="30" width="38.54296875" style="29" customWidth="1"/>
    <col min="31" max="31" width="4.54296875" style="58" customWidth="1"/>
    <col min="32" max="32" width="18.453125" style="29" customWidth="1"/>
    <col min="33" max="33" width="83.54296875" style="29" customWidth="1"/>
    <col min="34" max="34" width="59.81640625" style="29" customWidth="1"/>
    <col min="35" max="35" width="8.1796875" style="27" customWidth="1"/>
    <col min="36" max="36" width="26.1796875" style="27" customWidth="1"/>
    <col min="37" max="37" width="55.81640625" style="27" customWidth="1"/>
    <col min="38" max="38" width="51.7265625" style="27" customWidth="1"/>
    <col min="39" max="50" width="10" style="27" customWidth="1"/>
    <col min="51" max="16384" width="8.54296875" style="27"/>
  </cols>
  <sheetData>
    <row r="1" spans="1:50" s="16" customFormat="1">
      <c r="K1" s="52"/>
      <c r="O1" s="52"/>
      <c r="S1" s="52"/>
      <c r="W1" s="52"/>
      <c r="AA1" s="52"/>
      <c r="AE1" s="52"/>
    </row>
    <row r="2" spans="1:50" s="16" customFormat="1" ht="14.5" customHeight="1">
      <c r="B2" s="17" t="s">
        <v>220</v>
      </c>
      <c r="C2" s="18" t="s">
        <v>221</v>
      </c>
      <c r="D2" s="420" t="s">
        <v>222</v>
      </c>
      <c r="K2" s="52"/>
      <c r="O2" s="52"/>
      <c r="S2" s="52"/>
      <c r="W2" s="52"/>
      <c r="AA2" s="52"/>
      <c r="AE2" s="52"/>
    </row>
    <row r="3" spans="1:50" s="16" customFormat="1" ht="24.5" thickBot="1">
      <c r="B3" s="19" t="s">
        <v>223</v>
      </c>
      <c r="C3" s="20" t="s">
        <v>224</v>
      </c>
      <c r="D3" s="420"/>
      <c r="K3" s="52"/>
      <c r="O3" s="52"/>
      <c r="S3" s="52"/>
      <c r="W3" s="52"/>
      <c r="AA3" s="52"/>
      <c r="AE3" s="52"/>
    </row>
    <row r="4" spans="1:50" s="16" customFormat="1" ht="13.5" hidden="1" thickBot="1">
      <c r="K4" s="52"/>
      <c r="O4" s="52"/>
      <c r="S4" s="52"/>
      <c r="W4" s="52"/>
      <c r="AA4" s="52"/>
      <c r="AE4" s="52"/>
    </row>
    <row r="5" spans="1:50" s="16" customFormat="1" ht="13.5" hidden="1" thickBot="1">
      <c r="I5" s="21"/>
      <c r="J5" s="21"/>
      <c r="K5" s="53"/>
      <c r="L5" s="21"/>
      <c r="M5" s="21"/>
      <c r="N5" s="21"/>
      <c r="O5" s="53"/>
      <c r="P5" s="21"/>
      <c r="Q5" s="21"/>
      <c r="R5" s="21"/>
      <c r="S5" s="53"/>
      <c r="T5" s="21"/>
      <c r="U5" s="21"/>
      <c r="V5" s="21"/>
      <c r="W5" s="53"/>
      <c r="X5" s="21"/>
      <c r="Y5" s="21"/>
      <c r="Z5" s="21"/>
      <c r="AA5" s="53"/>
      <c r="AB5" s="21"/>
      <c r="AC5" s="21"/>
      <c r="AD5" s="21"/>
      <c r="AE5" s="53"/>
      <c r="AF5" s="21"/>
      <c r="AG5" s="21"/>
      <c r="AH5" s="21"/>
    </row>
    <row r="6" spans="1:50" s="16" customFormat="1" ht="11.15" hidden="1" customHeight="1" thickBot="1">
      <c r="I6" s="22"/>
      <c r="J6" s="22"/>
      <c r="K6" s="54"/>
      <c r="L6" s="22"/>
      <c r="M6" s="22"/>
      <c r="N6" s="22"/>
      <c r="O6" s="54"/>
      <c r="P6" s="22"/>
      <c r="Q6" s="22"/>
      <c r="R6" s="22"/>
      <c r="S6" s="54"/>
      <c r="T6" s="22"/>
      <c r="U6" s="22"/>
      <c r="V6" s="22"/>
      <c r="W6" s="54"/>
      <c r="X6" s="22"/>
      <c r="Y6" s="22"/>
      <c r="Z6" s="22"/>
      <c r="AA6" s="54"/>
      <c r="AB6" s="22"/>
      <c r="AC6" s="22"/>
      <c r="AD6" s="22"/>
      <c r="AE6" s="54"/>
      <c r="AF6" s="22"/>
      <c r="AG6" s="22"/>
      <c r="AH6" s="22"/>
    </row>
    <row r="7" spans="1:50" s="16" customFormat="1" ht="27.65" customHeight="1" thickBot="1">
      <c r="E7" s="453" t="s">
        <v>225</v>
      </c>
      <c r="F7" s="454"/>
      <c r="G7" s="455"/>
      <c r="K7" s="52"/>
      <c r="L7" s="460" t="s">
        <v>226</v>
      </c>
      <c r="M7" s="461"/>
      <c r="N7" s="462"/>
      <c r="O7" s="78"/>
      <c r="P7" s="453" t="s">
        <v>227</v>
      </c>
      <c r="Q7" s="454"/>
      <c r="R7" s="455"/>
      <c r="S7" s="78"/>
      <c r="T7" s="399" t="s">
        <v>228</v>
      </c>
      <c r="U7" s="401"/>
      <c r="V7" s="402"/>
      <c r="W7" s="78"/>
      <c r="X7" s="399" t="s">
        <v>229</v>
      </c>
      <c r="Y7" s="401"/>
      <c r="Z7" s="402"/>
      <c r="AA7" s="78"/>
      <c r="AB7" s="399" t="s">
        <v>1</v>
      </c>
      <c r="AC7" s="401"/>
      <c r="AD7" s="402"/>
      <c r="AE7" s="78"/>
      <c r="AF7" s="449" t="s">
        <v>2</v>
      </c>
      <c r="AG7" s="450"/>
      <c r="AH7" s="400"/>
      <c r="AJ7" s="432" t="s">
        <v>3</v>
      </c>
      <c r="AK7" s="433"/>
      <c r="AL7" s="434"/>
      <c r="AM7" s="435"/>
      <c r="AN7" s="435"/>
      <c r="AO7" s="435"/>
      <c r="AP7" s="435"/>
      <c r="AQ7" s="435"/>
      <c r="AR7" s="435"/>
      <c r="AS7" s="435"/>
      <c r="AT7" s="435"/>
      <c r="AU7" s="278"/>
      <c r="AV7" s="278"/>
      <c r="AW7" s="278"/>
      <c r="AX7" s="279"/>
    </row>
    <row r="8" spans="1:50" s="16" customFormat="1" ht="66" customHeight="1">
      <c r="A8" s="23" t="s">
        <v>230</v>
      </c>
      <c r="B8" s="23" t="s">
        <v>230</v>
      </c>
      <c r="C8" s="23" t="s">
        <v>230</v>
      </c>
      <c r="D8" s="23" t="s">
        <v>230</v>
      </c>
      <c r="E8" s="60" t="s">
        <v>231</v>
      </c>
      <c r="F8" s="60" t="s">
        <v>232</v>
      </c>
      <c r="G8" s="60" t="s">
        <v>233</v>
      </c>
      <c r="H8" s="25" t="s">
        <v>234</v>
      </c>
      <c r="I8" s="25" t="s">
        <v>230</v>
      </c>
      <c r="J8" s="33" t="s">
        <v>235</v>
      </c>
      <c r="K8" s="55"/>
      <c r="L8" s="80" t="s">
        <v>231</v>
      </c>
      <c r="M8" s="60" t="s">
        <v>232</v>
      </c>
      <c r="N8" s="84" t="s">
        <v>233</v>
      </c>
      <c r="O8" s="55"/>
      <c r="P8" s="110" t="s">
        <v>231</v>
      </c>
      <c r="Q8" s="111" t="s">
        <v>232</v>
      </c>
      <c r="R8" s="112" t="s">
        <v>233</v>
      </c>
      <c r="S8" s="55"/>
      <c r="T8" s="80" t="s">
        <v>231</v>
      </c>
      <c r="U8" s="60" t="s">
        <v>232</v>
      </c>
      <c r="V8" s="84" t="s">
        <v>233</v>
      </c>
      <c r="W8" s="55"/>
      <c r="X8" s="80" t="s">
        <v>231</v>
      </c>
      <c r="Y8" s="60" t="s">
        <v>232</v>
      </c>
      <c r="Z8" s="168" t="s">
        <v>233</v>
      </c>
      <c r="AA8" s="55"/>
      <c r="AB8" s="80" t="s">
        <v>231</v>
      </c>
      <c r="AC8" s="60" t="s">
        <v>232</v>
      </c>
      <c r="AD8" s="84" t="s">
        <v>233</v>
      </c>
      <c r="AE8" s="55"/>
      <c r="AF8" s="80" t="s">
        <v>231</v>
      </c>
      <c r="AG8" s="60" t="s">
        <v>232</v>
      </c>
      <c r="AH8" s="60" t="s">
        <v>233</v>
      </c>
      <c r="AJ8" s="59" t="s">
        <v>231</v>
      </c>
      <c r="AK8" s="24" t="s">
        <v>232</v>
      </c>
      <c r="AL8" s="24" t="s">
        <v>233</v>
      </c>
      <c r="AM8" s="436" t="s">
        <v>236</v>
      </c>
      <c r="AN8" s="437"/>
      <c r="AO8" s="437"/>
      <c r="AP8" s="437"/>
      <c r="AQ8" s="437"/>
      <c r="AR8" s="437"/>
      <c r="AS8" s="437"/>
      <c r="AT8" s="437"/>
      <c r="AU8" s="437"/>
      <c r="AV8" s="437"/>
      <c r="AW8" s="437"/>
      <c r="AX8" s="438"/>
    </row>
    <row r="9" spans="1:50" s="26" customFormat="1" ht="28" customHeight="1">
      <c r="A9" s="439" t="s">
        <v>237</v>
      </c>
      <c r="B9" s="441" t="s">
        <v>238</v>
      </c>
      <c r="C9" s="441" t="s">
        <v>95</v>
      </c>
      <c r="D9" s="441" t="s">
        <v>96</v>
      </c>
      <c r="E9" s="444" t="s">
        <v>102</v>
      </c>
      <c r="F9" s="444" t="s">
        <v>111</v>
      </c>
      <c r="G9" s="444" t="s">
        <v>239</v>
      </c>
      <c r="H9" s="441" t="s">
        <v>97</v>
      </c>
      <c r="I9" s="441" t="s">
        <v>99</v>
      </c>
      <c r="J9" s="463" t="s">
        <v>100</v>
      </c>
      <c r="K9" s="56"/>
      <c r="L9" s="451" t="s">
        <v>102</v>
      </c>
      <c r="M9" s="444" t="s">
        <v>111</v>
      </c>
      <c r="N9" s="458" t="s">
        <v>239</v>
      </c>
      <c r="O9" s="56"/>
      <c r="P9" s="446" t="s">
        <v>102</v>
      </c>
      <c r="Q9" s="403" t="s">
        <v>111</v>
      </c>
      <c r="R9" s="448" t="s">
        <v>239</v>
      </c>
      <c r="S9" s="56"/>
      <c r="T9" s="446" t="s">
        <v>102</v>
      </c>
      <c r="U9" s="403" t="s">
        <v>111</v>
      </c>
      <c r="V9" s="448" t="s">
        <v>239</v>
      </c>
      <c r="W9" s="56"/>
      <c r="X9" s="446" t="s">
        <v>102</v>
      </c>
      <c r="Y9" s="403" t="s">
        <v>111</v>
      </c>
      <c r="Z9" s="447" t="s">
        <v>239</v>
      </c>
      <c r="AA9" s="56"/>
      <c r="AB9" s="446" t="s">
        <v>102</v>
      </c>
      <c r="AC9" s="403" t="s">
        <v>111</v>
      </c>
      <c r="AD9" s="448" t="s">
        <v>239</v>
      </c>
      <c r="AE9" s="56"/>
      <c r="AF9" s="451" t="s">
        <v>102</v>
      </c>
      <c r="AG9" s="444" t="s">
        <v>111</v>
      </c>
      <c r="AH9" s="444" t="s">
        <v>239</v>
      </c>
      <c r="AJ9" s="439" t="s">
        <v>102</v>
      </c>
      <c r="AK9" s="441" t="s">
        <v>111</v>
      </c>
      <c r="AL9" s="441" t="s">
        <v>239</v>
      </c>
      <c r="AM9" s="429" t="s">
        <v>108</v>
      </c>
      <c r="AN9" s="429"/>
      <c r="AO9" s="429"/>
      <c r="AP9" s="429"/>
      <c r="AQ9" s="429" t="s">
        <v>109</v>
      </c>
      <c r="AR9" s="429"/>
      <c r="AS9" s="429"/>
      <c r="AT9" s="429"/>
      <c r="AU9" s="429" t="s">
        <v>110</v>
      </c>
      <c r="AV9" s="429"/>
      <c r="AW9" s="429"/>
      <c r="AX9" s="443"/>
    </row>
    <row r="10" spans="1:50" s="26" customFormat="1" ht="30" customHeight="1" thickBot="1">
      <c r="A10" s="466"/>
      <c r="B10" s="465"/>
      <c r="C10" s="465"/>
      <c r="D10" s="465"/>
      <c r="E10" s="457"/>
      <c r="F10" s="457"/>
      <c r="G10" s="457"/>
      <c r="H10" s="465"/>
      <c r="I10" s="465"/>
      <c r="J10" s="464"/>
      <c r="K10" s="56"/>
      <c r="L10" s="456"/>
      <c r="M10" s="457"/>
      <c r="N10" s="459"/>
      <c r="O10" s="56"/>
      <c r="P10" s="446"/>
      <c r="Q10" s="403"/>
      <c r="R10" s="448"/>
      <c r="S10" s="56"/>
      <c r="T10" s="446"/>
      <c r="U10" s="403"/>
      <c r="V10" s="448"/>
      <c r="W10" s="56"/>
      <c r="X10" s="446"/>
      <c r="Y10" s="403"/>
      <c r="Z10" s="447"/>
      <c r="AA10" s="56"/>
      <c r="AB10" s="446"/>
      <c r="AC10" s="403"/>
      <c r="AD10" s="448"/>
      <c r="AE10" s="56"/>
      <c r="AF10" s="452"/>
      <c r="AG10" s="445"/>
      <c r="AH10" s="445"/>
      <c r="AJ10" s="440"/>
      <c r="AK10" s="442"/>
      <c r="AL10" s="442"/>
      <c r="AM10" s="130" t="s">
        <v>127</v>
      </c>
      <c r="AN10" s="130" t="s">
        <v>128</v>
      </c>
      <c r="AO10" s="130" t="s">
        <v>129</v>
      </c>
      <c r="AP10" s="130" t="s">
        <v>130</v>
      </c>
      <c r="AQ10" s="130" t="s">
        <v>127</v>
      </c>
      <c r="AR10" s="130" t="s">
        <v>128</v>
      </c>
      <c r="AS10" s="130" t="s">
        <v>129</v>
      </c>
      <c r="AT10" s="130" t="s">
        <v>130</v>
      </c>
      <c r="AU10" s="130" t="s">
        <v>127</v>
      </c>
      <c r="AV10" s="130" t="s">
        <v>128</v>
      </c>
      <c r="AW10" s="130" t="s">
        <v>129</v>
      </c>
      <c r="AX10" s="134" t="s">
        <v>130</v>
      </c>
    </row>
    <row r="11" spans="1:50" ht="114.75" customHeight="1">
      <c r="A11" s="67" t="s">
        <v>240</v>
      </c>
      <c r="B11" s="67" t="s">
        <v>241</v>
      </c>
      <c r="C11" s="66" t="s">
        <v>242</v>
      </c>
      <c r="D11" s="66" t="s">
        <v>243</v>
      </c>
      <c r="E11" s="61" t="s">
        <v>244</v>
      </c>
      <c r="F11" s="62" t="s">
        <v>245</v>
      </c>
      <c r="G11" s="63" t="s">
        <v>246</v>
      </c>
      <c r="H11" s="30" t="s">
        <v>247</v>
      </c>
      <c r="I11" s="31" t="s">
        <v>248</v>
      </c>
      <c r="J11" s="51" t="s">
        <v>247</v>
      </c>
      <c r="K11" s="57"/>
      <c r="L11" s="81" t="s">
        <v>26</v>
      </c>
      <c r="M11" s="65" t="s">
        <v>249</v>
      </c>
      <c r="N11" s="85" t="s">
        <v>250</v>
      </c>
      <c r="O11" s="79"/>
      <c r="P11" s="105" t="s">
        <v>26</v>
      </c>
      <c r="Q11" s="106" t="s">
        <v>251</v>
      </c>
      <c r="R11" s="107" t="s">
        <v>250</v>
      </c>
      <c r="S11" s="79"/>
      <c r="T11" s="138" t="s">
        <v>26</v>
      </c>
      <c r="U11" s="139" t="s">
        <v>251</v>
      </c>
      <c r="V11" s="140" t="s">
        <v>250</v>
      </c>
      <c r="W11" s="126"/>
      <c r="X11" s="169" t="s">
        <v>26</v>
      </c>
      <c r="Y11" s="170" t="s">
        <v>252</v>
      </c>
      <c r="Z11" s="171" t="s">
        <v>250</v>
      </c>
      <c r="AA11" s="162"/>
      <c r="AB11" s="169" t="s">
        <v>26</v>
      </c>
      <c r="AC11" s="170" t="s">
        <v>253</v>
      </c>
      <c r="AD11" s="281"/>
      <c r="AE11" s="162"/>
      <c r="AF11" s="169" t="s">
        <v>26</v>
      </c>
      <c r="AG11" s="314" t="s">
        <v>253</v>
      </c>
      <c r="AH11" s="315" t="s">
        <v>254</v>
      </c>
      <c r="AJ11" s="320" t="s">
        <v>26</v>
      </c>
      <c r="AK11" s="321" t="s">
        <v>480</v>
      </c>
      <c r="AL11" s="322" t="s">
        <v>254</v>
      </c>
      <c r="AM11" s="131" t="s">
        <v>248</v>
      </c>
      <c r="AN11" s="131" t="s">
        <v>248</v>
      </c>
      <c r="AO11" s="131" t="s">
        <v>248</v>
      </c>
      <c r="AP11" s="131" t="s">
        <v>248</v>
      </c>
      <c r="AQ11" s="132" t="s">
        <v>248</v>
      </c>
      <c r="AR11" s="132" t="s">
        <v>248</v>
      </c>
      <c r="AS11" s="132" t="s">
        <v>248</v>
      </c>
      <c r="AT11" s="132" t="s">
        <v>248</v>
      </c>
      <c r="AU11" s="132" t="s">
        <v>248</v>
      </c>
      <c r="AV11" s="132" t="s">
        <v>248</v>
      </c>
      <c r="AW11" s="132" t="s">
        <v>248</v>
      </c>
      <c r="AX11" s="135" t="s">
        <v>248</v>
      </c>
    </row>
    <row r="12" spans="1:50" ht="163.5" customHeight="1">
      <c r="A12" s="68" t="s">
        <v>255</v>
      </c>
      <c r="B12" s="68" t="s">
        <v>256</v>
      </c>
      <c r="C12" s="66" t="s">
        <v>242</v>
      </c>
      <c r="D12" s="66" t="s">
        <v>257</v>
      </c>
      <c r="E12" s="61" t="s">
        <v>244</v>
      </c>
      <c r="F12" s="62" t="s">
        <v>258</v>
      </c>
      <c r="G12" s="64" t="s">
        <v>259</v>
      </c>
      <c r="H12" s="30" t="s">
        <v>247</v>
      </c>
      <c r="I12" s="31" t="s">
        <v>248</v>
      </c>
      <c r="J12" s="51" t="s">
        <v>247</v>
      </c>
      <c r="K12" s="57"/>
      <c r="L12" s="81" t="s">
        <v>26</v>
      </c>
      <c r="M12" s="65" t="s">
        <v>260</v>
      </c>
      <c r="N12" s="85" t="s">
        <v>261</v>
      </c>
      <c r="O12" s="79"/>
      <c r="P12" s="105" t="s">
        <v>26</v>
      </c>
      <c r="Q12" s="106" t="s">
        <v>262</v>
      </c>
      <c r="R12" s="107" t="s">
        <v>263</v>
      </c>
      <c r="S12" s="79"/>
      <c r="T12" s="138" t="s">
        <v>26</v>
      </c>
      <c r="U12" s="139" t="s">
        <v>264</v>
      </c>
      <c r="V12" s="140" t="s">
        <v>263</v>
      </c>
      <c r="W12" s="126"/>
      <c r="X12" s="169" t="s">
        <v>26</v>
      </c>
      <c r="Y12" s="170" t="s">
        <v>265</v>
      </c>
      <c r="Z12" s="172" t="s">
        <v>263</v>
      </c>
      <c r="AA12" s="163"/>
      <c r="AB12" s="169" t="s">
        <v>26</v>
      </c>
      <c r="AC12" s="170" t="s">
        <v>207</v>
      </c>
      <c r="AD12" s="282"/>
      <c r="AE12" s="163"/>
      <c r="AF12" s="169" t="s">
        <v>26</v>
      </c>
      <c r="AG12" s="170" t="s">
        <v>207</v>
      </c>
      <c r="AH12" s="170" t="s">
        <v>266</v>
      </c>
      <c r="AJ12" s="320" t="s">
        <v>26</v>
      </c>
      <c r="AK12" s="323" t="s">
        <v>207</v>
      </c>
      <c r="AL12" s="323" t="s">
        <v>266</v>
      </c>
      <c r="AM12" s="131" t="s">
        <v>248</v>
      </c>
      <c r="AN12" s="131" t="s">
        <v>248</v>
      </c>
      <c r="AO12" s="131" t="s">
        <v>248</v>
      </c>
      <c r="AP12" s="131" t="s">
        <v>248</v>
      </c>
      <c r="AQ12" s="132" t="s">
        <v>248</v>
      </c>
      <c r="AR12" s="132" t="s">
        <v>248</v>
      </c>
      <c r="AS12" s="132" t="s">
        <v>248</v>
      </c>
      <c r="AT12" s="132" t="s">
        <v>248</v>
      </c>
      <c r="AU12" s="132" t="s">
        <v>248</v>
      </c>
      <c r="AV12" s="132" t="s">
        <v>248</v>
      </c>
      <c r="AW12" s="132" t="s">
        <v>248</v>
      </c>
      <c r="AX12" s="135" t="s">
        <v>248</v>
      </c>
    </row>
    <row r="13" spans="1:50" ht="101.5">
      <c r="A13" s="68" t="s">
        <v>255</v>
      </c>
      <c r="B13" s="67" t="s">
        <v>267</v>
      </c>
      <c r="C13" s="66" t="s">
        <v>242</v>
      </c>
      <c r="D13" s="66" t="s">
        <v>268</v>
      </c>
      <c r="E13" s="61" t="s">
        <v>26</v>
      </c>
      <c r="F13" s="62" t="s">
        <v>269</v>
      </c>
      <c r="G13" s="63" t="s">
        <v>270</v>
      </c>
      <c r="H13" s="30" t="s">
        <v>247</v>
      </c>
      <c r="I13" s="30" t="s">
        <v>248</v>
      </c>
      <c r="J13" s="51" t="s">
        <v>247</v>
      </c>
      <c r="K13" s="57"/>
      <c r="L13" s="81" t="s">
        <v>26</v>
      </c>
      <c r="M13" s="65" t="s">
        <v>271</v>
      </c>
      <c r="N13" s="85" t="s">
        <v>272</v>
      </c>
      <c r="O13" s="79"/>
      <c r="P13" s="105" t="s">
        <v>26</v>
      </c>
      <c r="Q13" s="106" t="s">
        <v>271</v>
      </c>
      <c r="R13" s="107" t="s">
        <v>270</v>
      </c>
      <c r="S13" s="79"/>
      <c r="T13" s="138" t="s">
        <v>26</v>
      </c>
      <c r="U13" s="139" t="s">
        <v>271</v>
      </c>
      <c r="V13" s="140" t="s">
        <v>270</v>
      </c>
      <c r="W13" s="126"/>
      <c r="X13" s="169" t="s">
        <v>26</v>
      </c>
      <c r="Y13" s="170" t="s">
        <v>273</v>
      </c>
      <c r="Z13" s="173" t="s">
        <v>270</v>
      </c>
      <c r="AA13" s="164"/>
      <c r="AB13" s="169" t="s">
        <v>26</v>
      </c>
      <c r="AC13" s="280" t="s">
        <v>274</v>
      </c>
      <c r="AD13" s="283"/>
      <c r="AE13" s="164"/>
      <c r="AF13" s="169" t="s">
        <v>26</v>
      </c>
      <c r="AG13" s="280" t="s">
        <v>274</v>
      </c>
      <c r="AH13" s="316" t="s">
        <v>270</v>
      </c>
      <c r="AJ13" s="320" t="s">
        <v>26</v>
      </c>
      <c r="AK13" s="324" t="s">
        <v>481</v>
      </c>
      <c r="AL13" s="325" t="s">
        <v>270</v>
      </c>
      <c r="AM13" s="132" t="s">
        <v>248</v>
      </c>
      <c r="AN13" s="132" t="s">
        <v>248</v>
      </c>
      <c r="AO13" s="132" t="s">
        <v>248</v>
      </c>
      <c r="AP13" s="132" t="s">
        <v>248</v>
      </c>
      <c r="AQ13" s="132" t="s">
        <v>248</v>
      </c>
      <c r="AR13" s="132" t="s">
        <v>248</v>
      </c>
      <c r="AS13" s="132" t="s">
        <v>248</v>
      </c>
      <c r="AT13" s="132" t="s">
        <v>248</v>
      </c>
      <c r="AU13" s="132" t="s">
        <v>248</v>
      </c>
      <c r="AV13" s="132" t="s">
        <v>248</v>
      </c>
      <c r="AW13" s="132" t="s">
        <v>248</v>
      </c>
      <c r="AX13" s="135" t="s">
        <v>248</v>
      </c>
    </row>
    <row r="14" spans="1:50" ht="232">
      <c r="A14" s="68" t="s">
        <v>255</v>
      </c>
      <c r="B14" s="67" t="s">
        <v>267</v>
      </c>
      <c r="C14" s="66" t="s">
        <v>275</v>
      </c>
      <c r="D14" s="66" t="s">
        <v>276</v>
      </c>
      <c r="E14" s="61" t="s">
        <v>244</v>
      </c>
      <c r="F14" s="62" t="s">
        <v>277</v>
      </c>
      <c r="G14" s="63" t="s">
        <v>278</v>
      </c>
      <c r="H14" s="30" t="s">
        <v>247</v>
      </c>
      <c r="I14" s="31" t="s">
        <v>248</v>
      </c>
      <c r="J14" s="51" t="s">
        <v>247</v>
      </c>
      <c r="K14" s="57"/>
      <c r="L14" s="81" t="s">
        <v>244</v>
      </c>
      <c r="M14" s="65" t="s">
        <v>279</v>
      </c>
      <c r="N14" s="85" t="s">
        <v>280</v>
      </c>
      <c r="O14" s="79"/>
      <c r="P14" s="105" t="s">
        <v>244</v>
      </c>
      <c r="Q14" s="106" t="s">
        <v>281</v>
      </c>
      <c r="R14" s="107" t="s">
        <v>280</v>
      </c>
      <c r="S14" s="79"/>
      <c r="T14" s="138" t="s">
        <v>244</v>
      </c>
      <c r="U14" s="141" t="s">
        <v>282</v>
      </c>
      <c r="V14" s="142" t="s">
        <v>283</v>
      </c>
      <c r="W14" s="127"/>
      <c r="X14" s="169" t="s">
        <v>244</v>
      </c>
      <c r="Y14" s="174" t="s">
        <v>284</v>
      </c>
      <c r="Z14" s="175" t="s">
        <v>285</v>
      </c>
      <c r="AA14" s="165"/>
      <c r="AB14" s="169" t="s">
        <v>244</v>
      </c>
      <c r="AC14" s="174" t="s">
        <v>286</v>
      </c>
      <c r="AD14" s="284"/>
      <c r="AE14" s="165"/>
      <c r="AF14" s="169" t="s">
        <v>244</v>
      </c>
      <c r="AG14" s="174" t="s">
        <v>287</v>
      </c>
      <c r="AH14" s="317" t="s">
        <v>288</v>
      </c>
      <c r="AJ14" s="320" t="s">
        <v>26</v>
      </c>
      <c r="AK14" s="326" t="s">
        <v>482</v>
      </c>
      <c r="AL14" s="327" t="s">
        <v>288</v>
      </c>
      <c r="AM14" s="131" t="s">
        <v>248</v>
      </c>
      <c r="AN14" s="131" t="s">
        <v>248</v>
      </c>
      <c r="AO14" s="131" t="s">
        <v>248</v>
      </c>
      <c r="AP14" s="131" t="s">
        <v>248</v>
      </c>
      <c r="AQ14" s="131" t="s">
        <v>248</v>
      </c>
      <c r="AR14" s="131" t="s">
        <v>248</v>
      </c>
      <c r="AS14" s="131" t="s">
        <v>248</v>
      </c>
      <c r="AT14" s="132" t="s">
        <v>248</v>
      </c>
      <c r="AU14" s="131" t="s">
        <v>248</v>
      </c>
      <c r="AV14" s="132" t="s">
        <v>248</v>
      </c>
      <c r="AW14" s="132" t="s">
        <v>248</v>
      </c>
      <c r="AX14" s="135" t="s">
        <v>248</v>
      </c>
    </row>
    <row r="15" spans="1:50" ht="407.25" customHeight="1">
      <c r="A15" s="67" t="s">
        <v>289</v>
      </c>
      <c r="B15" s="67" t="s">
        <v>290</v>
      </c>
      <c r="C15" s="66" t="s">
        <v>291</v>
      </c>
      <c r="D15" s="66" t="s">
        <v>292</v>
      </c>
      <c r="E15" s="61" t="s">
        <v>293</v>
      </c>
      <c r="F15" s="62" t="s">
        <v>294</v>
      </c>
      <c r="G15" s="63" t="s">
        <v>295</v>
      </c>
      <c r="H15" s="30" t="s">
        <v>247</v>
      </c>
      <c r="I15" s="32" t="s">
        <v>248</v>
      </c>
      <c r="J15" s="51" t="s">
        <v>247</v>
      </c>
      <c r="K15" s="57"/>
      <c r="L15" s="81" t="s">
        <v>244</v>
      </c>
      <c r="M15" s="86" t="s">
        <v>296</v>
      </c>
      <c r="N15" s="87" t="s">
        <v>297</v>
      </c>
      <c r="O15" s="57"/>
      <c r="P15" s="105" t="s">
        <v>244</v>
      </c>
      <c r="Q15" s="106" t="s">
        <v>298</v>
      </c>
      <c r="R15" s="107" t="s">
        <v>299</v>
      </c>
      <c r="S15" s="79"/>
      <c r="T15" s="138" t="s">
        <v>244</v>
      </c>
      <c r="U15" s="141" t="s">
        <v>300</v>
      </c>
      <c r="V15" s="142" t="s">
        <v>301</v>
      </c>
      <c r="W15" s="128"/>
      <c r="X15" s="169" t="s">
        <v>26</v>
      </c>
      <c r="Y15" s="174" t="s">
        <v>302</v>
      </c>
      <c r="Z15" s="175" t="s">
        <v>303</v>
      </c>
      <c r="AA15" s="165"/>
      <c r="AB15" s="169" t="s">
        <v>26</v>
      </c>
      <c r="AC15" s="174" t="s">
        <v>304</v>
      </c>
      <c r="AD15" s="284"/>
      <c r="AE15" s="165"/>
      <c r="AF15" s="169" t="s">
        <v>26</v>
      </c>
      <c r="AG15" s="318" t="s">
        <v>305</v>
      </c>
      <c r="AH15" s="317" t="s">
        <v>306</v>
      </c>
      <c r="AJ15" s="320" t="s">
        <v>26</v>
      </c>
      <c r="AK15" s="328" t="s">
        <v>483</v>
      </c>
      <c r="AL15" s="327" t="s">
        <v>487</v>
      </c>
      <c r="AM15" s="133" t="s">
        <v>248</v>
      </c>
      <c r="AN15" s="133" t="s">
        <v>248</v>
      </c>
      <c r="AO15" s="133" t="s">
        <v>248</v>
      </c>
      <c r="AP15" s="131" t="s">
        <v>248</v>
      </c>
      <c r="AQ15" s="131" t="s">
        <v>248</v>
      </c>
      <c r="AR15" s="131" t="s">
        <v>248</v>
      </c>
      <c r="AS15" s="131" t="s">
        <v>248</v>
      </c>
      <c r="AT15" s="131" t="s">
        <v>248</v>
      </c>
      <c r="AU15" s="132" t="s">
        <v>248</v>
      </c>
      <c r="AV15" s="132" t="s">
        <v>248</v>
      </c>
      <c r="AW15" s="132" t="s">
        <v>248</v>
      </c>
      <c r="AX15" s="135" t="s">
        <v>248</v>
      </c>
    </row>
    <row r="16" spans="1:50" ht="334" thickBot="1">
      <c r="A16" s="67" t="s">
        <v>289</v>
      </c>
      <c r="B16" s="67" t="s">
        <v>307</v>
      </c>
      <c r="C16" s="66" t="s">
        <v>291</v>
      </c>
      <c r="D16" s="66" t="s">
        <v>308</v>
      </c>
      <c r="E16" s="61" t="s">
        <v>309</v>
      </c>
      <c r="F16" s="62" t="s">
        <v>310</v>
      </c>
      <c r="G16" s="65" t="s">
        <v>311</v>
      </c>
      <c r="H16" s="30" t="s">
        <v>247</v>
      </c>
      <c r="I16" s="32" t="s">
        <v>248</v>
      </c>
      <c r="J16" s="51" t="s">
        <v>247</v>
      </c>
      <c r="K16" s="57"/>
      <c r="L16" s="82" t="s">
        <v>244</v>
      </c>
      <c r="M16" s="83" t="s">
        <v>312</v>
      </c>
      <c r="N16" s="88" t="s">
        <v>311</v>
      </c>
      <c r="O16" s="57"/>
      <c r="P16" s="108" t="s">
        <v>244</v>
      </c>
      <c r="Q16" s="113" t="s">
        <v>313</v>
      </c>
      <c r="R16" s="109" t="s">
        <v>314</v>
      </c>
      <c r="S16" s="57"/>
      <c r="T16" s="143" t="s">
        <v>244</v>
      </c>
      <c r="U16" s="144" t="s">
        <v>315</v>
      </c>
      <c r="V16" s="145" t="s">
        <v>316</v>
      </c>
      <c r="W16" s="129"/>
      <c r="X16" s="176" t="s">
        <v>244</v>
      </c>
      <c r="Y16" s="177" t="s">
        <v>317</v>
      </c>
      <c r="Z16" s="178" t="s">
        <v>318</v>
      </c>
      <c r="AA16" s="166"/>
      <c r="AB16" s="176" t="s">
        <v>244</v>
      </c>
      <c r="AC16" s="285" t="s">
        <v>319</v>
      </c>
      <c r="AD16" s="286"/>
      <c r="AE16" s="166"/>
      <c r="AF16" s="176" t="s">
        <v>244</v>
      </c>
      <c r="AG16" s="319" t="s">
        <v>320</v>
      </c>
      <c r="AH16" s="319" t="s">
        <v>321</v>
      </c>
      <c r="AJ16" s="329" t="s">
        <v>26</v>
      </c>
      <c r="AK16" s="330" t="s">
        <v>484</v>
      </c>
      <c r="AL16" s="330" t="s">
        <v>321</v>
      </c>
      <c r="AM16" s="136" t="s">
        <v>248</v>
      </c>
      <c r="AN16" s="136" t="s">
        <v>248</v>
      </c>
      <c r="AO16" s="136" t="s">
        <v>248</v>
      </c>
      <c r="AP16" s="137" t="s">
        <v>248</v>
      </c>
      <c r="AQ16" s="137" t="s">
        <v>248</v>
      </c>
      <c r="AR16" s="137" t="s">
        <v>248</v>
      </c>
      <c r="AS16" s="137" t="s">
        <v>248</v>
      </c>
      <c r="AT16" s="137" t="s">
        <v>248</v>
      </c>
      <c r="AU16" s="137" t="s">
        <v>248</v>
      </c>
      <c r="AV16" s="147" t="s">
        <v>248</v>
      </c>
      <c r="AW16" s="147" t="s">
        <v>248</v>
      </c>
      <c r="AX16" s="148" t="s">
        <v>248</v>
      </c>
    </row>
    <row r="17" spans="17:34" ht="26.5">
      <c r="Q17" s="29" t="s">
        <v>322</v>
      </c>
      <c r="Z17" s="146"/>
      <c r="AA17" s="167"/>
      <c r="AB17" s="146"/>
      <c r="AC17" s="146"/>
      <c r="AD17" s="146"/>
      <c r="AE17" s="167"/>
      <c r="AF17" s="146"/>
      <c r="AG17" s="146"/>
      <c r="AH17" s="146"/>
    </row>
  </sheetData>
  <autoFilter ref="A9:AH9" xr:uid="{368B3A87-FF1A-4CDF-B698-260362AF970C}"/>
  <mergeCells count="45">
    <mergeCell ref="A9:A10"/>
    <mergeCell ref="B9:B10"/>
    <mergeCell ref="C9:C10"/>
    <mergeCell ref="D9:D10"/>
    <mergeCell ref="E9:E10"/>
    <mergeCell ref="T7:V7"/>
    <mergeCell ref="T9:T10"/>
    <mergeCell ref="U9:U10"/>
    <mergeCell ref="P7:R7"/>
    <mergeCell ref="V9:V10"/>
    <mergeCell ref="P9:P10"/>
    <mergeCell ref="Q9:Q10"/>
    <mergeCell ref="R9:R10"/>
    <mergeCell ref="D2:D3"/>
    <mergeCell ref="E7:G7"/>
    <mergeCell ref="L9:L10"/>
    <mergeCell ref="M9:M10"/>
    <mergeCell ref="N9:N10"/>
    <mergeCell ref="L7:N7"/>
    <mergeCell ref="J9:J10"/>
    <mergeCell ref="F9:F10"/>
    <mergeCell ref="G9:G10"/>
    <mergeCell ref="H9:H10"/>
    <mergeCell ref="I9:I10"/>
    <mergeCell ref="AH9:AH10"/>
    <mergeCell ref="X7:Z7"/>
    <mergeCell ref="X9:X10"/>
    <mergeCell ref="Y9:Y10"/>
    <mergeCell ref="Z9:Z10"/>
    <mergeCell ref="AB7:AD7"/>
    <mergeCell ref="AB9:AB10"/>
    <mergeCell ref="AC9:AC10"/>
    <mergeCell ref="AD9:AD10"/>
    <mergeCell ref="AF7:AH7"/>
    <mergeCell ref="AF9:AF10"/>
    <mergeCell ref="AG9:AG10"/>
    <mergeCell ref="AJ7:AL7"/>
    <mergeCell ref="AM7:AT7"/>
    <mergeCell ref="AM8:AX8"/>
    <mergeCell ref="AJ9:AJ10"/>
    <mergeCell ref="AK9:AK10"/>
    <mergeCell ref="AL9:AL10"/>
    <mergeCell ref="AM9:AP9"/>
    <mergeCell ref="AQ9:AT9"/>
    <mergeCell ref="AU9:AX9"/>
  </mergeCells>
  <hyperlinks>
    <hyperlink ref="D2" r:id="rId1" xr:uid="{8D2DAAA4-C4D0-495B-9F44-FD2D3A32D4B3}"/>
    <hyperlink ref="G11" r:id="rId2" xr:uid="{03F6E7D2-F096-4CA7-9D8B-8E42C22786A2}"/>
    <hyperlink ref="G13" r:id="rId3" xr:uid="{E8818B29-7B72-4810-A91A-3473297A2F8D}"/>
    <hyperlink ref="G14" r:id="rId4" xr:uid="{BD730486-C92D-4F53-93B4-3E1966462C44}"/>
    <hyperlink ref="G15" r:id="rId5" xr:uid="{D85E9E65-D7C5-414D-B6EF-E7813450C7AB}"/>
    <hyperlink ref="N11" r:id="rId6" xr:uid="{181CB1C8-91C1-4666-A77F-146C1B02A693}"/>
    <hyperlink ref="N12" r:id="rId7" xr:uid="{8DB83C40-B7F3-4135-B9CC-57E643075976}"/>
    <hyperlink ref="N13" r:id="rId8" display="https://drive.google.com/drive/folders/1FT3-8MKnJxUIyisZBUe1jQRl2m134VoM?usp=share_link" xr:uid="{54FE357E-0C41-448F-8AE7-21309CAB2C97}"/>
    <hyperlink ref="N14" r:id="rId9" xr:uid="{0C10D957-8499-44EB-B030-3CC39AF514B7}"/>
    <hyperlink ref="R11" r:id="rId10" xr:uid="{628A8EA2-D5A0-4809-ADA7-4AF105BA84FC}"/>
    <hyperlink ref="R13" r:id="rId11" xr:uid="{FE5C46F3-FCC9-4A62-92EE-9F5246ED775C}"/>
    <hyperlink ref="R14" r:id="rId12" xr:uid="{3A6A4197-F5AD-4CEC-BE80-B536414E1C73}"/>
    <hyperlink ref="R15" r:id="rId13" xr:uid="{6E873B9F-6E98-4B55-9451-7C141F84AC42}"/>
    <hyperlink ref="D2:D3" r:id="rId14" display="Country folder for documents archiving" xr:uid="{CC803849-4A64-49EA-98EC-9C3BEC5430E6}"/>
    <hyperlink ref="V11" r:id="rId15" xr:uid="{CA3F7F54-D5DD-4DC7-86C4-1B841A83030E}"/>
    <hyperlink ref="V13" r:id="rId16" xr:uid="{8CA464C4-8BBC-4F6A-AEF9-704952A1F4B5}"/>
    <hyperlink ref="Z11" r:id="rId17" xr:uid="{634299EE-C5F4-4CCF-BE7D-1CDD2D420E1D}"/>
    <hyperlink ref="Z13" r:id="rId18" xr:uid="{9AD755A3-952A-43A6-A0D7-81562EF85DD0}"/>
    <hyperlink ref="AH13" r:id="rId19" xr:uid="{2337E5F0-39EC-4FEC-A298-BF2B31EBF801}"/>
    <hyperlink ref="AL13" r:id="rId20" xr:uid="{32FFA31B-1E9D-4786-82C4-C97C2DB5E52A}"/>
  </hyperlinks>
  <pageMargins left="0.7" right="0.7" top="0.75" bottom="0.75" header="0.3" footer="0.3"/>
  <pageSetup scale="31" fitToHeight="0" orientation="landscape" r:id="rId21"/>
  <drawing r:id="rId22"/>
  <extLst>
    <ext xmlns:x14="http://schemas.microsoft.com/office/spreadsheetml/2009/9/main" uri="{CCE6A557-97BC-4b89-ADB6-D9C93CAAB3DF}">
      <x14:dataValidations xmlns:xm="http://schemas.microsoft.com/office/excel/2006/main" count="1">
        <x14:dataValidation type="list" allowBlank="1" showInputMessage="1" showErrorMessage="1" xr:uid="{C14D622F-3990-4D9D-9A80-8917A683291C}">
          <x14:formula1>
            <xm:f>Dropdown!$B$2:$B$6</xm:f>
          </x14:formula1>
          <xm:sqref>E11:E16 L11:L16 P11:P16 T11:T16 X11:X16 AB11:AB16 AF11:AF16 AJ11:AJ16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6A30D-91A8-4C92-BCC8-5DFCB6B43481}">
  <dimension ref="A1:Q98"/>
  <sheetViews>
    <sheetView showGridLines="0" zoomScale="90" zoomScaleNormal="90" workbookViewId="0">
      <pane xSplit="2" ySplit="2" topLeftCell="K32" activePane="bottomRight" state="frozen"/>
      <selection pane="topRight" activeCell="C1" sqref="C1"/>
      <selection pane="bottomLeft" activeCell="A3" sqref="A3"/>
      <selection pane="bottomRight" activeCell="L25" sqref="L25:Q25"/>
    </sheetView>
  </sheetViews>
  <sheetFormatPr baseColWidth="10" defaultColWidth="11.453125" defaultRowHeight="0" customHeight="1" zeroHeight="1"/>
  <cols>
    <col min="1" max="1" width="7.54296875" style="1" customWidth="1"/>
    <col min="2" max="2" width="64.1796875" customWidth="1"/>
    <col min="3" max="3" width="103.1796875" customWidth="1"/>
    <col min="4" max="4" width="6.54296875" customWidth="1"/>
    <col min="5" max="5" width="103.54296875" customWidth="1"/>
    <col min="6" max="6" width="4" customWidth="1"/>
    <col min="7" max="7" width="104.1796875" customWidth="1"/>
    <col min="8" max="8" width="3.54296875" customWidth="1"/>
    <col min="9" max="9" width="45.54296875" customWidth="1"/>
    <col min="10" max="10" width="85.81640625" customWidth="1"/>
    <col min="11" max="11" width="3.54296875" customWidth="1"/>
    <col min="12" max="12" width="21.453125" customWidth="1"/>
    <col min="13" max="13" width="18.453125" customWidth="1"/>
    <col min="14" max="14" width="19.1796875" customWidth="1"/>
    <col min="15" max="16" width="18.453125" customWidth="1"/>
    <col min="17" max="17" width="31.81640625" customWidth="1"/>
  </cols>
  <sheetData>
    <row r="1" spans="1:17" s="1" customFormat="1" ht="93.75" customHeight="1" thickBot="1">
      <c r="B1" s="342" t="s">
        <v>0</v>
      </c>
      <c r="C1" s="343"/>
      <c r="D1" s="343"/>
      <c r="E1" s="343"/>
      <c r="F1" s="343"/>
      <c r="G1" s="343"/>
      <c r="H1" s="343"/>
      <c r="I1" s="343"/>
      <c r="J1" s="343"/>
      <c r="K1" s="343"/>
      <c r="L1" s="343"/>
      <c r="M1" s="343"/>
      <c r="N1" s="343"/>
      <c r="O1" s="343"/>
      <c r="P1" s="343"/>
      <c r="Q1" s="343"/>
    </row>
    <row r="2" spans="1:17" ht="23.5" customHeight="1">
      <c r="B2" s="2"/>
      <c r="C2" s="34" t="s">
        <v>323</v>
      </c>
      <c r="D2" s="3"/>
      <c r="E2" s="34" t="s">
        <v>324</v>
      </c>
      <c r="G2" s="34" t="s">
        <v>325</v>
      </c>
      <c r="I2" s="467" t="s">
        <v>326</v>
      </c>
      <c r="J2" s="468"/>
      <c r="L2" s="361" t="s">
        <v>229</v>
      </c>
      <c r="M2" s="362"/>
      <c r="N2" s="362"/>
      <c r="O2" s="362"/>
      <c r="P2" s="362"/>
      <c r="Q2" s="363"/>
    </row>
    <row r="3" spans="1:17" ht="28.5" customHeight="1">
      <c r="B3" s="469" t="s">
        <v>4</v>
      </c>
      <c r="C3" s="469"/>
      <c r="D3" s="469"/>
      <c r="E3" s="469"/>
      <c r="F3" s="469"/>
      <c r="G3" s="469"/>
      <c r="H3" s="469"/>
      <c r="I3" s="469"/>
      <c r="J3" s="469"/>
      <c r="K3" s="469"/>
      <c r="L3" s="469"/>
      <c r="M3" s="469"/>
      <c r="N3" s="469"/>
      <c r="O3" s="469"/>
      <c r="P3" s="469"/>
      <c r="Q3" s="470"/>
    </row>
    <row r="4" spans="1:17" ht="28.5" customHeight="1">
      <c r="B4" s="4" t="s">
        <v>5</v>
      </c>
      <c r="C4" s="38" t="s">
        <v>327</v>
      </c>
      <c r="D4" s="3"/>
      <c r="E4" s="69" t="s">
        <v>328</v>
      </c>
      <c r="G4" s="89">
        <v>45121</v>
      </c>
      <c r="I4" s="379" t="s">
        <v>329</v>
      </c>
      <c r="J4" s="381"/>
      <c r="L4" s="379" t="s">
        <v>330</v>
      </c>
      <c r="M4" s="380"/>
      <c r="N4" s="380"/>
      <c r="O4" s="380"/>
      <c r="P4" s="380"/>
      <c r="Q4" s="381"/>
    </row>
    <row r="5" spans="1:17" ht="28.5" customHeight="1">
      <c r="B5" s="5" t="s">
        <v>7</v>
      </c>
      <c r="C5" s="39" t="s">
        <v>8</v>
      </c>
      <c r="D5" s="3"/>
      <c r="E5" s="70" t="s">
        <v>8</v>
      </c>
      <c r="G5" s="74" t="s">
        <v>8</v>
      </c>
      <c r="I5" s="367" t="s">
        <v>8</v>
      </c>
      <c r="J5" s="369"/>
      <c r="L5" s="367" t="s">
        <v>8</v>
      </c>
      <c r="M5" s="368"/>
      <c r="N5" s="368"/>
      <c r="O5" s="368"/>
      <c r="P5" s="368"/>
      <c r="Q5" s="369"/>
    </row>
    <row r="6" spans="1:17" ht="28.5" customHeight="1">
      <c r="B6" s="471" t="s">
        <v>9</v>
      </c>
      <c r="C6" s="471"/>
      <c r="D6" s="471"/>
      <c r="E6" s="471"/>
      <c r="F6" s="471"/>
      <c r="G6" s="471"/>
      <c r="H6" s="471"/>
      <c r="I6" s="471"/>
      <c r="J6" s="471"/>
      <c r="K6" s="471"/>
      <c r="L6" s="471"/>
      <c r="M6" s="471"/>
      <c r="N6" s="471"/>
      <c r="O6" s="471"/>
      <c r="P6" s="471"/>
      <c r="Q6" s="472"/>
    </row>
    <row r="7" spans="1:17" ht="38.15" customHeight="1">
      <c r="B7" s="6" t="s">
        <v>10</v>
      </c>
      <c r="C7" s="40" t="s">
        <v>11</v>
      </c>
      <c r="D7" s="1"/>
      <c r="E7" s="71" t="s">
        <v>11</v>
      </c>
      <c r="G7" s="75" t="s">
        <v>11</v>
      </c>
      <c r="I7" s="473" t="s">
        <v>11</v>
      </c>
      <c r="J7" s="474"/>
      <c r="L7" s="350" t="s">
        <v>11</v>
      </c>
      <c r="M7" s="351"/>
      <c r="N7" s="351"/>
      <c r="O7" s="351"/>
      <c r="P7" s="351"/>
      <c r="Q7" s="352"/>
    </row>
    <row r="8" spans="1:17" ht="38.15" hidden="1" customHeight="1">
      <c r="B8" s="7" t="s">
        <v>12</v>
      </c>
      <c r="C8" s="41"/>
      <c r="D8" s="1"/>
      <c r="E8" s="72"/>
      <c r="G8" s="76"/>
      <c r="I8" s="370"/>
      <c r="J8" s="372"/>
      <c r="L8" s="350"/>
      <c r="M8" s="351"/>
      <c r="N8" s="351"/>
      <c r="O8" s="351"/>
      <c r="P8" s="351"/>
      <c r="Q8" s="352"/>
    </row>
    <row r="9" spans="1:17" ht="38.15" hidden="1" customHeight="1">
      <c r="B9" s="7" t="s">
        <v>331</v>
      </c>
      <c r="C9" s="42"/>
      <c r="D9" s="1"/>
      <c r="E9" s="73"/>
      <c r="G9" s="77"/>
      <c r="I9" s="370"/>
      <c r="J9" s="372"/>
      <c r="L9" s="350"/>
      <c r="M9" s="351"/>
      <c r="N9" s="351"/>
      <c r="O9" s="351"/>
      <c r="P9" s="351"/>
      <c r="Q9" s="352"/>
    </row>
    <row r="10" spans="1:17" ht="38.15" customHeight="1">
      <c r="B10" s="7" t="s">
        <v>13</v>
      </c>
      <c r="C10" s="42" t="s">
        <v>14</v>
      </c>
      <c r="D10" s="1"/>
      <c r="E10" s="73" t="s">
        <v>14</v>
      </c>
      <c r="G10" s="77" t="s">
        <v>14</v>
      </c>
      <c r="I10" s="473" t="s">
        <v>14</v>
      </c>
      <c r="J10" s="474"/>
      <c r="L10" s="350" t="s">
        <v>14</v>
      </c>
      <c r="M10" s="351"/>
      <c r="N10" s="351"/>
      <c r="O10" s="351"/>
      <c r="P10" s="351"/>
      <c r="Q10" s="352"/>
    </row>
    <row r="11" spans="1:17" s="10" customFormat="1" ht="101.25" hidden="1" customHeight="1">
      <c r="A11" s="9"/>
      <c r="B11" s="7" t="s">
        <v>15</v>
      </c>
      <c r="C11" s="8"/>
      <c r="D11" s="9"/>
      <c r="G11" s="92"/>
      <c r="I11" s="344"/>
      <c r="J11" s="346"/>
      <c r="L11" s="122"/>
      <c r="M11" s="121"/>
      <c r="N11" s="121"/>
      <c r="O11" s="121"/>
      <c r="P11" s="121"/>
      <c r="Q11" s="123"/>
    </row>
    <row r="12" spans="1:17" ht="15" hidden="1" customHeight="1">
      <c r="B12" s="7" t="s">
        <v>17</v>
      </c>
      <c r="C12" s="8"/>
      <c r="D12" s="1"/>
      <c r="G12" s="93"/>
      <c r="I12" s="344"/>
      <c r="J12" s="346"/>
      <c r="L12" s="117"/>
      <c r="M12" s="118"/>
      <c r="N12" s="118"/>
      <c r="O12" s="118"/>
      <c r="P12" s="118"/>
      <c r="Q12" s="119"/>
    </row>
    <row r="13" spans="1:17" ht="15" hidden="1" customHeight="1">
      <c r="B13" s="11" t="s">
        <v>19</v>
      </c>
      <c r="C13" s="8"/>
      <c r="D13" s="1"/>
      <c r="G13" s="93"/>
      <c r="I13" s="344"/>
      <c r="J13" s="346"/>
      <c r="L13" s="117"/>
      <c r="M13" s="118"/>
      <c r="N13" s="118"/>
      <c r="O13" s="118"/>
      <c r="P13" s="118"/>
      <c r="Q13" s="119"/>
    </row>
    <row r="14" spans="1:17" ht="28.5" customHeight="1" thickBot="1">
      <c r="B14" s="471" t="s">
        <v>21</v>
      </c>
      <c r="C14" s="471"/>
      <c r="D14" s="471"/>
      <c r="E14" s="471"/>
      <c r="F14" s="471"/>
      <c r="G14" s="471"/>
      <c r="H14" s="471"/>
      <c r="I14" s="471"/>
      <c r="J14" s="471"/>
      <c r="K14" s="471"/>
      <c r="L14" s="471"/>
      <c r="M14" s="471"/>
      <c r="N14" s="471"/>
      <c r="O14" s="471"/>
      <c r="P14" s="471"/>
      <c r="Q14" s="472"/>
    </row>
    <row r="15" spans="1:17" ht="15" customHeight="1">
      <c r="B15" s="12" t="s">
        <v>22</v>
      </c>
      <c r="C15" s="43" t="s">
        <v>332</v>
      </c>
      <c r="D15" s="1"/>
      <c r="E15" s="90" t="s">
        <v>333</v>
      </c>
      <c r="G15" s="99" t="s">
        <v>23</v>
      </c>
      <c r="I15" s="382" t="s">
        <v>23</v>
      </c>
      <c r="J15" s="384"/>
      <c r="L15" s="344" t="s">
        <v>334</v>
      </c>
      <c r="M15" s="345"/>
      <c r="N15" s="345"/>
      <c r="O15" s="345"/>
      <c r="P15" s="345"/>
      <c r="Q15" s="346"/>
    </row>
    <row r="16" spans="1:17" ht="15" customHeight="1" thickBot="1">
      <c r="B16" s="13" t="s">
        <v>25</v>
      </c>
      <c r="C16" s="44" t="s">
        <v>26</v>
      </c>
      <c r="D16" s="1"/>
      <c r="E16" s="91" t="s">
        <v>26</v>
      </c>
      <c r="G16" s="100" t="s">
        <v>26</v>
      </c>
      <c r="I16" s="382" t="s">
        <v>26</v>
      </c>
      <c r="J16" s="384"/>
      <c r="L16" s="344" t="s">
        <v>26</v>
      </c>
      <c r="M16" s="345"/>
      <c r="N16" s="345"/>
      <c r="O16" s="345"/>
      <c r="P16" s="345"/>
      <c r="Q16" s="346"/>
    </row>
    <row r="17" spans="1:17" ht="15" customHeight="1">
      <c r="B17" s="12" t="s">
        <v>27</v>
      </c>
      <c r="C17" s="43" t="s">
        <v>28</v>
      </c>
      <c r="D17" s="1"/>
      <c r="E17" s="90" t="s">
        <v>28</v>
      </c>
      <c r="G17" s="99" t="s">
        <v>28</v>
      </c>
      <c r="I17" s="382" t="s">
        <v>28</v>
      </c>
      <c r="J17" s="384"/>
      <c r="L17" s="344" t="s">
        <v>28</v>
      </c>
      <c r="M17" s="345"/>
      <c r="N17" s="345"/>
      <c r="O17" s="345"/>
      <c r="P17" s="345"/>
      <c r="Q17" s="346"/>
    </row>
    <row r="18" spans="1:17" ht="15" customHeight="1" thickBot="1">
      <c r="B18" s="13" t="s">
        <v>30</v>
      </c>
      <c r="C18" s="44" t="s">
        <v>26</v>
      </c>
      <c r="D18" s="1"/>
      <c r="E18" s="91" t="s">
        <v>26</v>
      </c>
      <c r="G18" s="100" t="s">
        <v>26</v>
      </c>
      <c r="I18" s="382" t="s">
        <v>26</v>
      </c>
      <c r="J18" s="384"/>
      <c r="L18" s="344" t="s">
        <v>26</v>
      </c>
      <c r="M18" s="345"/>
      <c r="N18" s="345"/>
      <c r="O18" s="345"/>
      <c r="P18" s="345"/>
      <c r="Q18" s="346"/>
    </row>
    <row r="19" spans="1:17" ht="35.5" customHeight="1">
      <c r="A19"/>
      <c r="B19" s="471" t="s">
        <v>31</v>
      </c>
      <c r="C19" s="471"/>
      <c r="D19" s="471"/>
      <c r="E19" s="471"/>
      <c r="F19" s="471"/>
      <c r="G19" s="471"/>
      <c r="H19" s="471"/>
      <c r="I19" s="471"/>
      <c r="J19" s="471"/>
      <c r="K19" s="471"/>
      <c r="L19" s="471"/>
      <c r="M19" s="471"/>
      <c r="N19" s="471"/>
      <c r="O19" s="471"/>
      <c r="P19" s="471"/>
      <c r="Q19" s="472"/>
    </row>
    <row r="20" spans="1:17" ht="409.5" customHeight="1">
      <c r="B20" s="49" t="s">
        <v>32</v>
      </c>
      <c r="C20" s="45" t="s">
        <v>335</v>
      </c>
      <c r="D20" s="1"/>
      <c r="E20" s="35" t="s">
        <v>336</v>
      </c>
      <c r="G20" s="101" t="s">
        <v>337</v>
      </c>
      <c r="I20" s="367" t="s">
        <v>338</v>
      </c>
      <c r="J20" s="475"/>
      <c r="L20" s="347" t="s">
        <v>339</v>
      </c>
      <c r="M20" s="348"/>
      <c r="N20" s="348"/>
      <c r="O20" s="348"/>
      <c r="P20" s="348"/>
      <c r="Q20" s="349"/>
    </row>
    <row r="21" spans="1:17" ht="125.25" customHeight="1">
      <c r="A21"/>
      <c r="B21" s="7" t="s">
        <v>340</v>
      </c>
      <c r="C21" s="45" t="s">
        <v>341</v>
      </c>
      <c r="E21" s="35" t="s">
        <v>342</v>
      </c>
      <c r="G21" s="101" t="s">
        <v>343</v>
      </c>
      <c r="I21" s="367" t="s">
        <v>344</v>
      </c>
      <c r="J21" s="475"/>
      <c r="L21" s="347" t="s">
        <v>345</v>
      </c>
      <c r="M21" s="348"/>
      <c r="N21" s="348"/>
      <c r="O21" s="348"/>
      <c r="P21" s="348"/>
      <c r="Q21" s="349"/>
    </row>
    <row r="22" spans="1:17" ht="83.5" customHeight="1">
      <c r="B22" s="14" t="s">
        <v>346</v>
      </c>
      <c r="C22" s="45"/>
      <c r="D22" s="1"/>
      <c r="E22" s="35"/>
      <c r="G22" s="101"/>
      <c r="I22" s="382"/>
      <c r="J22" s="384"/>
      <c r="L22" s="344"/>
      <c r="M22" s="345"/>
      <c r="N22" s="345"/>
      <c r="O22" s="345"/>
      <c r="P22" s="345"/>
      <c r="Q22" s="346"/>
    </row>
    <row r="23" spans="1:17" ht="115.5" customHeight="1">
      <c r="B23" s="14" t="s">
        <v>347</v>
      </c>
      <c r="C23" s="45"/>
      <c r="D23" s="1"/>
      <c r="E23" s="35" t="s">
        <v>348</v>
      </c>
      <c r="G23" s="101" t="s">
        <v>349</v>
      </c>
      <c r="I23" s="367" t="s">
        <v>350</v>
      </c>
      <c r="J23" s="475"/>
      <c r="L23" s="347" t="s">
        <v>351</v>
      </c>
      <c r="M23" s="348"/>
      <c r="N23" s="348"/>
      <c r="O23" s="348"/>
      <c r="P23" s="348"/>
      <c r="Q23" s="349"/>
    </row>
    <row r="24" spans="1:17" ht="409.4" customHeight="1">
      <c r="B24" s="14" t="s">
        <v>352</v>
      </c>
      <c r="C24" s="45" t="s">
        <v>353</v>
      </c>
      <c r="D24" s="1"/>
      <c r="E24" s="35" t="s">
        <v>354</v>
      </c>
      <c r="G24" s="101" t="s">
        <v>355</v>
      </c>
      <c r="I24" s="367" t="s">
        <v>356</v>
      </c>
      <c r="J24" s="475"/>
      <c r="L24" s="347" t="s">
        <v>357</v>
      </c>
      <c r="M24" s="348"/>
      <c r="N24" s="348"/>
      <c r="O24" s="348"/>
      <c r="P24" s="348"/>
      <c r="Q24" s="349"/>
    </row>
    <row r="25" spans="1:17" ht="111.65" customHeight="1">
      <c r="B25" s="14" t="s">
        <v>38</v>
      </c>
      <c r="C25" s="45" t="s">
        <v>358</v>
      </c>
      <c r="D25" s="1"/>
      <c r="E25" s="35" t="s">
        <v>359</v>
      </c>
      <c r="G25" s="101" t="s">
        <v>360</v>
      </c>
      <c r="I25" s="367" t="s">
        <v>361</v>
      </c>
      <c r="J25" s="475"/>
      <c r="L25" s="347" t="s">
        <v>362</v>
      </c>
      <c r="M25" s="348"/>
      <c r="N25" s="348"/>
      <c r="O25" s="348"/>
      <c r="P25" s="348"/>
      <c r="Q25" s="349"/>
    </row>
    <row r="26" spans="1:17" ht="186" customHeight="1">
      <c r="B26" s="14" t="s">
        <v>363</v>
      </c>
      <c r="C26" s="46" t="s">
        <v>364</v>
      </c>
      <c r="D26" s="1"/>
      <c r="E26" s="36" t="s">
        <v>365</v>
      </c>
      <c r="G26" s="102" t="s">
        <v>366</v>
      </c>
      <c r="I26" s="367" t="s">
        <v>367</v>
      </c>
      <c r="J26" s="475"/>
      <c r="L26" s="476" t="s">
        <v>368</v>
      </c>
      <c r="M26" s="348"/>
      <c r="N26" s="348"/>
      <c r="O26" s="348"/>
      <c r="P26" s="348"/>
      <c r="Q26" s="349"/>
    </row>
    <row r="27" spans="1:17" ht="33" customHeight="1">
      <c r="B27" s="471" t="s">
        <v>41</v>
      </c>
      <c r="C27" s="471"/>
      <c r="D27" s="471"/>
      <c r="E27" s="471"/>
      <c r="F27" s="471"/>
      <c r="G27" s="471"/>
      <c r="H27" s="471"/>
      <c r="I27" s="471"/>
      <c r="J27" s="471"/>
      <c r="K27" s="471"/>
      <c r="L27" s="471"/>
      <c r="M27" s="471"/>
      <c r="N27" s="471"/>
      <c r="O27" s="471"/>
      <c r="P27" s="471"/>
      <c r="Q27" s="472"/>
    </row>
    <row r="28" spans="1:17" ht="109" customHeight="1" thickBot="1">
      <c r="B28" s="50" t="s">
        <v>42</v>
      </c>
      <c r="C28" s="47" t="s">
        <v>369</v>
      </c>
      <c r="D28" s="1"/>
      <c r="E28" s="37" t="s">
        <v>370</v>
      </c>
      <c r="G28" s="103" t="s">
        <v>371</v>
      </c>
      <c r="I28" s="367" t="s">
        <v>371</v>
      </c>
      <c r="J28" s="475"/>
      <c r="L28" s="476" t="s">
        <v>372</v>
      </c>
      <c r="M28" s="348"/>
      <c r="N28" s="348"/>
      <c r="O28" s="348"/>
      <c r="P28" s="348"/>
      <c r="Q28" s="349"/>
    </row>
    <row r="29" spans="1:17" ht="104.5" customHeight="1">
      <c r="B29" s="94" t="s">
        <v>373</v>
      </c>
      <c r="C29" s="48" t="s">
        <v>374</v>
      </c>
      <c r="D29" s="1"/>
      <c r="E29" s="35" t="s">
        <v>375</v>
      </c>
      <c r="G29" s="483" t="s">
        <v>376</v>
      </c>
      <c r="I29" s="96" t="s">
        <v>377</v>
      </c>
      <c r="J29" s="97" t="s">
        <v>378</v>
      </c>
      <c r="L29" s="96" t="s">
        <v>379</v>
      </c>
      <c r="M29" s="114" t="s">
        <v>57</v>
      </c>
      <c r="N29" s="7" t="s">
        <v>58</v>
      </c>
      <c r="O29" s="7" t="s">
        <v>59</v>
      </c>
      <c r="P29" s="115" t="s">
        <v>60</v>
      </c>
      <c r="Q29" s="116" t="s">
        <v>61</v>
      </c>
    </row>
    <row r="30" spans="1:17" ht="31" customHeight="1">
      <c r="B30" s="95" t="s">
        <v>81</v>
      </c>
      <c r="C30" s="48"/>
      <c r="D30" s="1"/>
      <c r="E30" s="35"/>
      <c r="G30" s="484"/>
      <c r="I30" s="124"/>
      <c r="J30" s="125" t="s">
        <v>380</v>
      </c>
      <c r="L30" s="149" t="s">
        <v>381</v>
      </c>
      <c r="M30" s="150" t="s">
        <v>64</v>
      </c>
      <c r="N30" s="150">
        <v>4</v>
      </c>
      <c r="O30" s="150">
        <v>3</v>
      </c>
      <c r="P30" s="150" t="s">
        <v>65</v>
      </c>
      <c r="Q30" s="151" t="s">
        <v>382</v>
      </c>
    </row>
    <row r="31" spans="1:17" ht="31" customHeight="1">
      <c r="B31" s="95" t="s">
        <v>82</v>
      </c>
      <c r="C31" s="48"/>
      <c r="D31" s="1"/>
      <c r="E31" s="35"/>
      <c r="G31" s="484"/>
      <c r="I31" s="124"/>
      <c r="J31" s="125" t="s">
        <v>380</v>
      </c>
      <c r="L31" s="149" t="s">
        <v>383</v>
      </c>
      <c r="M31" s="150" t="s">
        <v>72</v>
      </c>
      <c r="N31" s="150">
        <v>3</v>
      </c>
      <c r="O31" s="150">
        <v>3</v>
      </c>
      <c r="P31" s="150" t="s">
        <v>65</v>
      </c>
      <c r="Q31" s="151" t="s">
        <v>384</v>
      </c>
    </row>
    <row r="32" spans="1:17" ht="31" customHeight="1">
      <c r="B32" s="95" t="s">
        <v>83</v>
      </c>
      <c r="C32" s="48"/>
      <c r="D32" s="1"/>
      <c r="E32" s="35"/>
      <c r="G32" s="485"/>
      <c r="I32" s="124"/>
      <c r="J32" s="125" t="s">
        <v>380</v>
      </c>
      <c r="L32" s="152" t="s">
        <v>385</v>
      </c>
      <c r="M32" s="153" t="s">
        <v>78</v>
      </c>
      <c r="N32" s="153">
        <v>2</v>
      </c>
      <c r="O32" s="153">
        <v>2</v>
      </c>
      <c r="P32" s="153" t="s">
        <v>79</v>
      </c>
      <c r="Q32" s="154" t="s">
        <v>386</v>
      </c>
    </row>
    <row r="33" spans="2:17" ht="165" customHeight="1">
      <c r="B33" s="7" t="s">
        <v>387</v>
      </c>
      <c r="C33" s="48" t="s">
        <v>388</v>
      </c>
      <c r="D33" s="1"/>
      <c r="E33" s="35" t="s">
        <v>389</v>
      </c>
      <c r="G33" s="101" t="s">
        <v>390</v>
      </c>
      <c r="I33" s="367" t="s">
        <v>391</v>
      </c>
      <c r="J33" s="475"/>
      <c r="L33" s="347" t="s">
        <v>392</v>
      </c>
      <c r="M33" s="348"/>
      <c r="N33" s="348"/>
      <c r="O33" s="348"/>
      <c r="P33" s="348"/>
      <c r="Q33" s="349"/>
    </row>
    <row r="34" spans="2:17" ht="198.75" customHeight="1" thickBot="1">
      <c r="B34" s="15" t="s">
        <v>393</v>
      </c>
      <c r="C34" s="45" t="s">
        <v>394</v>
      </c>
      <c r="D34" s="1"/>
      <c r="E34" s="35" t="s">
        <v>395</v>
      </c>
      <c r="G34" s="104" t="s">
        <v>396</v>
      </c>
      <c r="I34" s="477" t="s">
        <v>397</v>
      </c>
      <c r="J34" s="478"/>
      <c r="L34" s="479" t="s">
        <v>398</v>
      </c>
      <c r="M34" s="480"/>
      <c r="N34" s="480"/>
      <c r="O34" s="480"/>
      <c r="P34" s="480"/>
      <c r="Q34" s="481"/>
    </row>
    <row r="35" spans="2:17" ht="18" customHeight="1">
      <c r="B35" s="482"/>
      <c r="C35" s="482"/>
      <c r="D35" s="1"/>
    </row>
    <row r="36" spans="2:17" ht="15" hidden="1" customHeight="1"/>
    <row r="37" spans="2:17" ht="15" hidden="1" customHeight="1"/>
    <row r="38" spans="2:17" ht="15" hidden="1" customHeight="1"/>
    <row r="39" spans="2:17" ht="15" hidden="1" customHeight="1"/>
    <row r="40" spans="2:17" ht="15" hidden="1" customHeight="1"/>
    <row r="41" spans="2:17" ht="15" hidden="1" customHeight="1"/>
    <row r="42" spans="2:17" ht="15" hidden="1" customHeight="1"/>
    <row r="43" spans="2:17" ht="15" hidden="1" customHeight="1"/>
    <row r="44" spans="2:17" ht="15" hidden="1" customHeight="1"/>
    <row r="45" spans="2:17" ht="15" hidden="1" customHeight="1"/>
    <row r="46" spans="2:17" ht="15" hidden="1" customHeight="1"/>
    <row r="47" spans="2:17" ht="15" hidden="1" customHeight="1"/>
    <row r="48" spans="2:17"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sheetData>
  <mergeCells count="53">
    <mergeCell ref="I34:J34"/>
    <mergeCell ref="L34:Q34"/>
    <mergeCell ref="B35:C35"/>
    <mergeCell ref="B27:Q27"/>
    <mergeCell ref="I28:J28"/>
    <mergeCell ref="L28:Q28"/>
    <mergeCell ref="G29:G32"/>
    <mergeCell ref="I33:J33"/>
    <mergeCell ref="L33:Q33"/>
    <mergeCell ref="I24:J24"/>
    <mergeCell ref="L24:Q24"/>
    <mergeCell ref="I25:J25"/>
    <mergeCell ref="L25:Q25"/>
    <mergeCell ref="I26:J26"/>
    <mergeCell ref="L26:Q26"/>
    <mergeCell ref="I21:J21"/>
    <mergeCell ref="L21:Q21"/>
    <mergeCell ref="I22:J22"/>
    <mergeCell ref="L22:Q22"/>
    <mergeCell ref="I23:J23"/>
    <mergeCell ref="L23:Q23"/>
    <mergeCell ref="I20:J20"/>
    <mergeCell ref="L20:Q20"/>
    <mergeCell ref="I13:J13"/>
    <mergeCell ref="B14:Q14"/>
    <mergeCell ref="I15:J15"/>
    <mergeCell ref="L15:Q15"/>
    <mergeCell ref="I16:J16"/>
    <mergeCell ref="L16:Q16"/>
    <mergeCell ref="I17:J17"/>
    <mergeCell ref="L17:Q17"/>
    <mergeCell ref="I18:J18"/>
    <mergeCell ref="L18:Q18"/>
    <mergeCell ref="B19:Q19"/>
    <mergeCell ref="I12:J12"/>
    <mergeCell ref="I5:J5"/>
    <mergeCell ref="L5:Q5"/>
    <mergeCell ref="B6:Q6"/>
    <mergeCell ref="I7:J7"/>
    <mergeCell ref="L7:Q7"/>
    <mergeCell ref="I8:J8"/>
    <mergeCell ref="L8:Q8"/>
    <mergeCell ref="I9:J9"/>
    <mergeCell ref="L9:Q9"/>
    <mergeCell ref="I10:J10"/>
    <mergeCell ref="L10:Q10"/>
    <mergeCell ref="I11:J11"/>
    <mergeCell ref="B1:Q1"/>
    <mergeCell ref="I2:J2"/>
    <mergeCell ref="L2:Q2"/>
    <mergeCell ref="B3:Q3"/>
    <mergeCell ref="I4:J4"/>
    <mergeCell ref="L4:Q4"/>
  </mergeCells>
  <pageMargins left="0.7" right="0.7" top="0.75" bottom="0.75" header="0.3" footer="0.3"/>
  <pageSetup orientation="portrait" horizontalDpi="4294967293"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D0905281-A57B-4320-ADC5-EE181DB49F43}">
          <x14:formula1>
            <xm:f>Dropdown!$E$2:$E$62</xm:f>
          </x14:formula1>
          <xm:sqref>I30:I32</xm:sqref>
        </x14:dataValidation>
        <x14:dataValidation type="list" allowBlank="1" showInputMessage="1" showErrorMessage="1" xr:uid="{55D6C57A-8035-4768-ADA7-13651563F6EA}">
          <x14:formula1>
            <xm:f>Dropdown!$A$2</xm:f>
          </x14:formula1>
          <xm:sqref>C16 C18 E16 E18 G16 G18 I16:J16 I18:J18 L16:Q16 L18:Q18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DB1BB-F564-485E-A693-EBCE7F3509DF}">
  <dimension ref="A1:I62"/>
  <sheetViews>
    <sheetView topLeftCell="B1" workbookViewId="0">
      <selection activeCell="C1" sqref="C1:C7"/>
    </sheetView>
  </sheetViews>
  <sheetFormatPr baseColWidth="10" defaultColWidth="8.7265625" defaultRowHeight="14.5"/>
  <cols>
    <col min="1" max="2" width="27.54296875" customWidth="1"/>
    <col min="3" max="3" width="34.54296875" customWidth="1"/>
    <col min="5" max="5" width="106.81640625" customWidth="1"/>
    <col min="7" max="7" width="46.54296875" customWidth="1"/>
  </cols>
  <sheetData>
    <row r="1" spans="1:9">
      <c r="A1" t="s">
        <v>399</v>
      </c>
      <c r="B1" t="s">
        <v>400</v>
      </c>
      <c r="C1" s="194" t="s">
        <v>401</v>
      </c>
      <c r="E1" s="98" t="s">
        <v>402</v>
      </c>
      <c r="G1" t="s">
        <v>403</v>
      </c>
    </row>
    <row r="2" spans="1:9" ht="17.5">
      <c r="A2" t="s">
        <v>26</v>
      </c>
      <c r="B2" t="s">
        <v>293</v>
      </c>
      <c r="C2" t="s">
        <v>141</v>
      </c>
      <c r="E2" t="s">
        <v>404</v>
      </c>
      <c r="G2" s="120" t="s">
        <v>405</v>
      </c>
      <c r="H2">
        <v>1</v>
      </c>
      <c r="I2" t="s">
        <v>406</v>
      </c>
    </row>
    <row r="3" spans="1:9" ht="17.5">
      <c r="B3" t="s">
        <v>244</v>
      </c>
      <c r="C3" t="s">
        <v>407</v>
      </c>
      <c r="E3" t="s">
        <v>408</v>
      </c>
      <c r="G3" s="120" t="s">
        <v>72</v>
      </c>
      <c r="H3">
        <v>2</v>
      </c>
      <c r="I3" t="s">
        <v>79</v>
      </c>
    </row>
    <row r="4" spans="1:9" ht="17.5">
      <c r="B4" t="s">
        <v>309</v>
      </c>
      <c r="C4" t="s">
        <v>149</v>
      </c>
      <c r="E4" t="s">
        <v>409</v>
      </c>
      <c r="G4" s="120" t="s">
        <v>78</v>
      </c>
      <c r="H4">
        <v>3</v>
      </c>
      <c r="I4" t="s">
        <v>65</v>
      </c>
    </row>
    <row r="5" spans="1:9" ht="17.5">
      <c r="B5" t="s">
        <v>26</v>
      </c>
      <c r="C5" t="s">
        <v>192</v>
      </c>
      <c r="E5" t="s">
        <v>410</v>
      </c>
      <c r="G5" s="120" t="s">
        <v>411</v>
      </c>
      <c r="H5">
        <v>4</v>
      </c>
    </row>
    <row r="6" spans="1:9" ht="17.5">
      <c r="B6" t="s">
        <v>412</v>
      </c>
      <c r="C6" t="s">
        <v>413</v>
      </c>
      <c r="E6" t="s">
        <v>414</v>
      </c>
      <c r="G6" s="120" t="s">
        <v>64</v>
      </c>
      <c r="H6">
        <v>5</v>
      </c>
    </row>
    <row r="7" spans="1:9" ht="17.5">
      <c r="C7" t="s">
        <v>195</v>
      </c>
      <c r="E7" t="s">
        <v>415</v>
      </c>
      <c r="G7" s="120" t="s">
        <v>416</v>
      </c>
    </row>
    <row r="8" spans="1:9" ht="17.5">
      <c r="E8" t="s">
        <v>417</v>
      </c>
      <c r="G8" s="120" t="s">
        <v>418</v>
      </c>
    </row>
    <row r="9" spans="1:9" ht="17.5">
      <c r="E9" t="s">
        <v>419</v>
      </c>
      <c r="G9" s="120" t="s">
        <v>420</v>
      </c>
    </row>
    <row r="10" spans="1:9">
      <c r="E10" t="s">
        <v>421</v>
      </c>
    </row>
    <row r="11" spans="1:9">
      <c r="E11" t="s">
        <v>422</v>
      </c>
    </row>
    <row r="12" spans="1:9">
      <c r="E12" t="s">
        <v>423</v>
      </c>
    </row>
    <row r="13" spans="1:9">
      <c r="E13" t="s">
        <v>424</v>
      </c>
    </row>
    <row r="14" spans="1:9">
      <c r="E14" t="s">
        <v>425</v>
      </c>
    </row>
    <row r="15" spans="1:9">
      <c r="E15" t="s">
        <v>426</v>
      </c>
    </row>
    <row r="16" spans="1:9">
      <c r="E16" t="s">
        <v>427</v>
      </c>
    </row>
    <row r="17" spans="5:5">
      <c r="E17" t="s">
        <v>428</v>
      </c>
    </row>
    <row r="18" spans="5:5">
      <c r="E18" t="s">
        <v>429</v>
      </c>
    </row>
    <row r="19" spans="5:5">
      <c r="E19" t="s">
        <v>430</v>
      </c>
    </row>
    <row r="20" spans="5:5">
      <c r="E20" t="s">
        <v>431</v>
      </c>
    </row>
    <row r="21" spans="5:5">
      <c r="E21" t="s">
        <v>432</v>
      </c>
    </row>
    <row r="22" spans="5:5">
      <c r="E22" t="s">
        <v>433</v>
      </c>
    </row>
    <row r="23" spans="5:5">
      <c r="E23" t="s">
        <v>434</v>
      </c>
    </row>
    <row r="24" spans="5:5">
      <c r="E24" t="s">
        <v>435</v>
      </c>
    </row>
    <row r="25" spans="5:5">
      <c r="E25" t="s">
        <v>436</v>
      </c>
    </row>
    <row r="26" spans="5:5">
      <c r="E26" t="s">
        <v>437</v>
      </c>
    </row>
    <row r="27" spans="5:5">
      <c r="E27" t="s">
        <v>438</v>
      </c>
    </row>
    <row r="28" spans="5:5">
      <c r="E28" t="s">
        <v>439</v>
      </c>
    </row>
    <row r="29" spans="5:5">
      <c r="E29" t="s">
        <v>440</v>
      </c>
    </row>
    <row r="30" spans="5:5">
      <c r="E30" t="s">
        <v>441</v>
      </c>
    </row>
    <row r="31" spans="5:5">
      <c r="E31" t="s">
        <v>442</v>
      </c>
    </row>
    <row r="32" spans="5:5">
      <c r="E32" t="s">
        <v>443</v>
      </c>
    </row>
    <row r="33" spans="5:5">
      <c r="E33" t="s">
        <v>444</v>
      </c>
    </row>
    <row r="34" spans="5:5">
      <c r="E34" t="s">
        <v>445</v>
      </c>
    </row>
    <row r="35" spans="5:5">
      <c r="E35" t="s">
        <v>446</v>
      </c>
    </row>
    <row r="36" spans="5:5">
      <c r="E36" t="s">
        <v>447</v>
      </c>
    </row>
    <row r="37" spans="5:5">
      <c r="E37" t="s">
        <v>448</v>
      </c>
    </row>
    <row r="38" spans="5:5">
      <c r="E38" t="s">
        <v>449</v>
      </c>
    </row>
    <row r="39" spans="5:5">
      <c r="E39" t="s">
        <v>450</v>
      </c>
    </row>
    <row r="40" spans="5:5">
      <c r="E40" t="s">
        <v>451</v>
      </c>
    </row>
    <row r="41" spans="5:5">
      <c r="E41" t="s">
        <v>452</v>
      </c>
    </row>
    <row r="42" spans="5:5">
      <c r="E42" t="s">
        <v>453</v>
      </c>
    </row>
    <row r="43" spans="5:5">
      <c r="E43" t="s">
        <v>454</v>
      </c>
    </row>
    <row r="44" spans="5:5">
      <c r="E44" t="s">
        <v>455</v>
      </c>
    </row>
    <row r="45" spans="5:5">
      <c r="E45" t="s">
        <v>456</v>
      </c>
    </row>
    <row r="46" spans="5:5">
      <c r="E46" t="s">
        <v>457</v>
      </c>
    </row>
    <row r="47" spans="5:5">
      <c r="E47" t="s">
        <v>458</v>
      </c>
    </row>
    <row r="48" spans="5:5">
      <c r="E48" t="s">
        <v>459</v>
      </c>
    </row>
    <row r="49" spans="5:5">
      <c r="E49" t="s">
        <v>460</v>
      </c>
    </row>
    <row r="50" spans="5:5">
      <c r="E50" t="s">
        <v>461</v>
      </c>
    </row>
    <row r="51" spans="5:5">
      <c r="E51" t="s">
        <v>462</v>
      </c>
    </row>
    <row r="52" spans="5:5">
      <c r="E52" t="s">
        <v>463</v>
      </c>
    </row>
    <row r="53" spans="5:5">
      <c r="E53" t="s">
        <v>464</v>
      </c>
    </row>
    <row r="54" spans="5:5">
      <c r="E54" t="s">
        <v>465</v>
      </c>
    </row>
    <row r="55" spans="5:5">
      <c r="E55" t="s">
        <v>466</v>
      </c>
    </row>
    <row r="56" spans="5:5">
      <c r="E56" t="s">
        <v>467</v>
      </c>
    </row>
    <row r="57" spans="5:5">
      <c r="E57" t="s">
        <v>468</v>
      </c>
    </row>
    <row r="58" spans="5:5">
      <c r="E58" t="s">
        <v>469</v>
      </c>
    </row>
    <row r="59" spans="5:5">
      <c r="E59" t="s">
        <v>470</v>
      </c>
    </row>
    <row r="60" spans="5:5">
      <c r="E60" t="s">
        <v>471</v>
      </c>
    </row>
    <row r="61" spans="5:5">
      <c r="E61" t="s">
        <v>472</v>
      </c>
    </row>
    <row r="62" spans="5:5">
      <c r="E62" t="s">
        <v>473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55F732436BD414ABE4F9007290F88BC" ma:contentTypeVersion="33" ma:contentTypeDescription="Create a new document." ma:contentTypeScope="" ma:versionID="23f63ffa27798759ab7c62b38a6a6eea">
  <xsd:schema xmlns:xsd="http://www.w3.org/2001/XMLSchema" xmlns:xs="http://www.w3.org/2001/XMLSchema" xmlns:p="http://schemas.microsoft.com/office/2006/metadata/properties" xmlns:ns2="d9cf0e28-81d2-4dc7-8b10-820d80ed680d" xmlns:ns3="e91d5986-7c29-4ed1-8a54-b8fb378ed474" targetNamespace="http://schemas.microsoft.com/office/2006/metadata/properties" ma:root="true" ma:fieldsID="d59d36cbda82e4f1c8ad758894042b54" ns2:_="" ns3:_="">
    <xsd:import namespace="d9cf0e28-81d2-4dc7-8b10-820d80ed680d"/>
    <xsd:import namespace="e91d5986-7c29-4ed1-8a54-b8fb378ed474"/>
    <xsd:element name="properties">
      <xsd:complexType>
        <xsd:sequence>
          <xsd:element name="documentManagement">
            <xsd:complexType>
              <xsd:all>
                <xsd:element ref="ns2:DocumentCategory" minOccurs="0"/>
                <xsd:element ref="ns2:DocumentType" minOccurs="0"/>
                <xsd:element ref="ns2:FileClassificationMode" minOccurs="0"/>
                <xsd:element ref="ns2:FileNameDescription" minOccurs="0"/>
                <xsd:element ref="ns2:ProjectNumber" minOccurs="0"/>
                <xsd:element ref="ns2:OperatingUnit" minOccurs="0"/>
                <xsd:element ref="ns2:Language" minOccurs="0"/>
                <xsd:element ref="ns2:FunctionalArea" minOccurs="0"/>
                <xsd:element ref="ns2:OutputNumber" minOccurs="0"/>
                <xsd:element ref="ns2:DocumentStatus" minOccurs="0"/>
                <xsd:element ref="ns2:DocCoverageStartDate" minOccurs="0"/>
                <xsd:element ref="ns2:DocCoverageEndDate" minOccurs="0"/>
                <xsd:element ref="ns2:FocusArea" minOccurs="0"/>
                <xsd:element ref="ns2:AuthorName" minOccurs="0"/>
                <xsd:element ref="ns2:OfficeCountry" minOccurs="0"/>
                <xsd:element ref="ns2:MediaServiceMetadata" minOccurs="0"/>
                <xsd:element ref="ns2:MediaServiceFastMetadata"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ServiceObjectDetectorVersions" minOccurs="0"/>
                <xsd:element ref="ns2:MediaServiceLocation" minOccurs="0"/>
                <xsd:element ref="ns2:MediaServiceSearchProperties" minOccurs="0"/>
                <xsd:element ref="ns2:EventDate" minOccurs="0"/>
                <xsd:element ref="ns2:ProjectDocumentTyp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cf0e28-81d2-4dc7-8b10-820d80ed680d" elementFormDefault="qualified">
    <xsd:import namespace="http://schemas.microsoft.com/office/2006/documentManagement/types"/>
    <xsd:import namespace="http://schemas.microsoft.com/office/infopath/2007/PartnerControls"/>
    <xsd:element name="DocumentCategory" ma:index="8" nillable="true" ma:displayName="DocumentCategory" ma:format="Dropdown" ma:indexed="true" ma:internalName="DocumentCategory">
      <xsd:simpleType>
        <xsd:restriction base="dms:Text">
          <xsd:maxLength value="255"/>
        </xsd:restriction>
      </xsd:simpleType>
    </xsd:element>
    <xsd:element name="DocumentType" ma:index="9" nillable="true" ma:displayName="DocumentType" ma:format="Dropdown" ma:indexed="true" ma:internalName="DocumentType">
      <xsd:simpleType>
        <xsd:restriction base="dms:Text">
          <xsd:maxLength value="255"/>
        </xsd:restriction>
      </xsd:simpleType>
    </xsd:element>
    <xsd:element name="FileClassificationMode" ma:index="10" nillable="true" ma:displayName="FileClassificationMode" ma:format="Dropdown" ma:indexed="true" ma:internalName="FileClassificationMode">
      <xsd:simpleType>
        <xsd:restriction base="dms:Text">
          <xsd:maxLength value="255"/>
        </xsd:restriction>
      </xsd:simpleType>
    </xsd:element>
    <xsd:element name="FileNameDescription" ma:index="11" nillable="true" ma:displayName="FileNameDescription" ma:format="Dropdown" ma:indexed="true" ma:internalName="FileNameDescription">
      <xsd:simpleType>
        <xsd:restriction base="dms:Text">
          <xsd:maxLength value="255"/>
        </xsd:restriction>
      </xsd:simpleType>
    </xsd:element>
    <xsd:element name="ProjectNumber" ma:index="12" nillable="true" ma:displayName="ProjectNumber" ma:format="Dropdown" ma:indexed="true" ma:internalName="ProjectNumber">
      <xsd:simpleType>
        <xsd:restriction base="dms:Text">
          <xsd:maxLength value="255"/>
        </xsd:restriction>
      </xsd:simpleType>
    </xsd:element>
    <xsd:element name="OperatingUnit" ma:index="13" nillable="true" ma:displayName="OperatingUnit" ma:format="Dropdown" ma:indexed="true" ma:internalName="OperatingUnit">
      <xsd:simpleType>
        <xsd:restriction base="dms:Text">
          <xsd:maxLength value="255"/>
        </xsd:restriction>
      </xsd:simpleType>
    </xsd:element>
    <xsd:element name="Language" ma:index="14" nillable="true" ma:displayName="Language" ma:format="Dropdown" ma:internalName="Language">
      <xsd:simpleType>
        <xsd:restriction base="dms:Text">
          <xsd:maxLength value="255"/>
        </xsd:restriction>
      </xsd:simpleType>
    </xsd:element>
    <xsd:element name="FunctionalArea" ma:index="15" nillable="true" ma:displayName="FunctionalArea" ma:format="Dropdown" ma:internalName="FunctionalArea">
      <xsd:simpleType>
        <xsd:restriction base="dms:Text">
          <xsd:maxLength value="255"/>
        </xsd:restriction>
      </xsd:simpleType>
    </xsd:element>
    <xsd:element name="OutputNumber" ma:index="16" nillable="true" ma:displayName="OutputNumber" ma:format="Dropdown" ma:indexed="true" ma:internalName="OutputNumber">
      <xsd:simpleType>
        <xsd:restriction base="dms:Text">
          <xsd:maxLength value="255"/>
        </xsd:restriction>
      </xsd:simpleType>
    </xsd:element>
    <xsd:element name="DocumentStatus" ma:index="17" nillable="true" ma:displayName="DocumentStatus" ma:format="Dropdown" ma:internalName="DocumentStatus">
      <xsd:simpleType>
        <xsd:restriction base="dms:Text">
          <xsd:maxLength value="255"/>
        </xsd:restriction>
      </xsd:simpleType>
    </xsd:element>
    <xsd:element name="DocCoverageStartDate" ma:index="18" nillable="true" ma:displayName="DocCoverageStartDate" ma:default="[today]" ma:format="DateOnly" ma:indexed="true" ma:internalName="DocCoverageStartDate">
      <xsd:simpleType>
        <xsd:restriction base="dms:DateTime"/>
      </xsd:simpleType>
    </xsd:element>
    <xsd:element name="DocCoverageEndDate" ma:index="19" nillable="true" ma:displayName="DocCoverageEndDate" ma:format="DateOnly" ma:internalName="DocCoverageEndDate">
      <xsd:simpleType>
        <xsd:restriction base="dms:DateTime"/>
      </xsd:simpleType>
    </xsd:element>
    <xsd:element name="FocusArea" ma:index="20" nillable="true" ma:displayName="FocusArea" ma:format="Dropdown" ma:indexed="true" ma:internalName="FocusArea">
      <xsd:simpleType>
        <xsd:restriction base="dms:Text">
          <xsd:maxLength value="255"/>
        </xsd:restriction>
      </xsd:simpleType>
    </xsd:element>
    <xsd:element name="AuthorName" ma:index="21" nillable="true" ma:displayName="AuthorName" ma:format="Dropdown" ma:indexed="true" ma:internalName="AuthorName">
      <xsd:simpleType>
        <xsd:restriction base="dms:Text">
          <xsd:maxLength value="255"/>
        </xsd:restriction>
      </xsd:simpleType>
    </xsd:element>
    <xsd:element name="OfficeCountry" ma:index="22" nillable="true" ma:displayName="OfficeCountry" ma:format="Dropdown" ma:indexed="true" ma:internalName="OfficeCountry">
      <xsd:simpleType>
        <xsd:restriction base="dms:Text">
          <xsd:maxLength value="255"/>
        </xsd:restriction>
      </xsd:simpleType>
    </xsd:element>
    <xsd:element name="MediaServiceMetadata" ma:index="23" nillable="true" ma:displayName="MediaServiceMetadata" ma:hidden="true" ma:internalName="MediaServiceMetadata" ma:readOnly="true">
      <xsd:simpleType>
        <xsd:restriction base="dms:Note"/>
      </xsd:simpleType>
    </xsd:element>
    <xsd:element name="MediaServiceFastMetadata" ma:index="24" nillable="true" ma:displayName="MediaServiceFastMetadata" ma:hidden="true" ma:internalName="MediaServiceFastMetadata"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f8ebb0a5-c57d-4c3a-bec7-8a38252dd05c" ma:termSetId="09814cd3-568e-fe90-9814-8d621ff8fb84" ma:anchorId="fba54fb3-c3e1-fe81-a776-ca4b69148c4d" ma:open="true" ma:isKeyword="false">
      <xsd:complexType>
        <xsd:sequence>
          <xsd:element ref="pc:Terms" minOccurs="0" maxOccurs="1"/>
        </xsd:sequence>
      </xsd:complex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DateTaken" ma:index="32" nillable="true" ma:displayName="MediaServiceDateTaken" ma:hidden="true" ma:indexed="true" ma:internalName="MediaServiceDateTaken" ma:readOnly="true">
      <xsd:simpleType>
        <xsd:restriction base="dms:Text"/>
      </xsd:simple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ServiceLocation" ma:index="34" nillable="true" ma:displayName="Location" ma:indexed="true" ma:internalName="MediaServiceLocation" ma:readOnly="true">
      <xsd:simpleType>
        <xsd:restriction base="dms:Text"/>
      </xsd:simpleType>
    </xsd:element>
    <xsd:element name="MediaServiceSearchProperties" ma:index="35" nillable="true" ma:displayName="MediaServiceSearchProperties" ma:hidden="true" ma:internalName="MediaServiceSearchProperties" ma:readOnly="true">
      <xsd:simpleType>
        <xsd:restriction base="dms:Note"/>
      </xsd:simpleType>
    </xsd:element>
    <xsd:element name="EventDate" ma:index="36" nillable="true" ma:displayName="EventDate" ma:format="DateOnly" ma:internalName="EventDate">
      <xsd:simpleType>
        <xsd:restriction base="dms:DateTime"/>
      </xsd:simpleType>
    </xsd:element>
    <xsd:element name="ProjectDocumentTypes" ma:index="37" nillable="true" ma:displayName="ProjectDocumentTypes" ma:format="Dropdown" ma:internalName="ProjectDocumentTypes">
      <xsd:simpleType>
        <xsd:restriction base="dms:Choice">
          <xsd:enumeration value="Project Board Meeting Minutes"/>
          <xsd:enumeration value="Monitoring/Field visit report"/>
          <xsd:enumeration value="Sustainability Plan"/>
          <xsd:enumeration value="Combined Delivery reports (CDR)"/>
        </xsd:restriction>
      </xsd:simpleType>
    </xsd:element>
    <xsd:element name="MediaServiceBillingMetadata" ma:index="3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1d5986-7c29-4ed1-8a54-b8fb378ed474" elementFormDefault="qualified">
    <xsd:import namespace="http://schemas.microsoft.com/office/2006/documentManagement/types"/>
    <xsd:import namespace="http://schemas.microsoft.com/office/infopath/2007/PartnerControls"/>
    <xsd:element name="TaxCatchAll" ma:index="28" nillable="true" ma:displayName="Taxonomy Catch All Column" ma:hidden="true" ma:list="{89ecd518-8760-4857-902e-5583cb61199f}" ma:internalName="TaxCatchAll" ma:showField="CatchAllData" ma:web="e91d5986-7c29-4ed1-8a54-b8fb378ed47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9cf0e28-81d2-4dc7-8b10-820d80ed680d">
      <Terms xmlns="http://schemas.microsoft.com/office/infopath/2007/PartnerControls"/>
    </lcf76f155ced4ddcb4097134ff3c332f>
    <TaxCatchAll xmlns="e91d5986-7c29-4ed1-8a54-b8fb378ed474" xsi:nil="true"/>
    <OfficeCountry xmlns="d9cf0e28-81d2-4dc7-8b10-820d80ed680d">B0480 - Argentina - Buenos Aires</OfficeCountry>
    <DocumentStatus xmlns="d9cf0e28-81d2-4dc7-8b10-820d80ed680d">Approved</DocumentStatus>
    <DocCoverageEndDate xmlns="d9cf0e28-81d2-4dc7-8b10-820d80ed680d">2024-09-30T04:00:00+00:00</DocCoverageEndDate>
    <EventDate xmlns="d9cf0e28-81d2-4dc7-8b10-820d80ed680d" xsi:nil="true"/>
    <ProjectDocumentTypes xmlns="d9cf0e28-81d2-4dc7-8b10-820d80ed680d" xsi:nil="true"/>
    <FunctionalArea xmlns="d9cf0e28-81d2-4dc7-8b10-820d80ed680d">Programme and Project</FunctionalArea>
    <FileNameDescription xmlns="d9cf0e28-81d2-4dc7-8b10-820d80ed680d">Reporte Climate Promise-NDC Support</FileNameDescription>
    <ProjectNumber xmlns="d9cf0e28-81d2-4dc7-8b10-820d80ed680d">00115365</ProjectNumber>
    <DocumentType xmlns="d9cf0e28-81d2-4dc7-8b10-820d80ed680d">Progress Report</DocumentType>
    <Language xmlns="d9cf0e28-81d2-4dc7-8b10-820d80ed680d">English</Language>
    <AuthorName xmlns="d9cf0e28-81d2-4dc7-8b10-820d80ed680d">UNDP</AuthorName>
    <DocumentCategory xmlns="d9cf0e28-81d2-4dc7-8b10-820d80ed680d">Project</DocumentCategory>
    <OperatingUnit xmlns="d9cf0e28-81d2-4dc7-8b10-820d80ed680d">UNDP-ARG</OperatingUnit>
    <FocusArea xmlns="d9cf0e28-81d2-4dc7-8b10-820d80ed680d">Environment and Energy</FocusArea>
    <DocCoverageStartDate xmlns="d9cf0e28-81d2-4dc7-8b10-820d80ed680d">2024-01-01T05:00:00+00:00</DocCoverageStartDate>
    <FileClassificationMode xmlns="d9cf0e28-81d2-4dc7-8b10-820d80ed680d">Public</FileClassificationMode>
    <OutputNumber xmlns="d9cf0e28-81d2-4dc7-8b10-820d80ed680d">00113007</OutputNumber>
  </documentManagement>
</p:properties>
</file>

<file path=customXml/itemProps1.xml><?xml version="1.0" encoding="utf-8"?>
<ds:datastoreItem xmlns:ds="http://schemas.openxmlformats.org/officeDocument/2006/customXml" ds:itemID="{C72B0D48-89A4-4AFB-AB81-38D698ACEB29}"/>
</file>

<file path=customXml/itemProps2.xml><?xml version="1.0" encoding="utf-8"?>
<ds:datastoreItem xmlns:ds="http://schemas.openxmlformats.org/officeDocument/2006/customXml" ds:itemID="{C012997E-1587-46CF-AF58-51FFC3750022}">
  <ds:schemaRefs>
    <ds:schemaRef ds:uri="http://schemas.microsoft.com/sharepoint/v3/contenttype/forms"/>
  </ds:schemaRefs>
</ds:datastoreItem>
</file>

<file path=customXml/itemProps3.xml><?xml version="1.0" encoding="utf-8"?>
<ds:datastoreItem xmlns:ds="http://schemas.openxmlformats.org/officeDocument/2006/customXml" ds:itemID="{68A5CBB4-AA3A-4AFA-816F-5F7AF96DF2E5}">
  <ds:schemaRefs>
    <ds:schemaRef ds:uri="c6c7d0ff-e6a2-406f-9b84-f8e8ce31df18"/>
    <ds:schemaRef ds:uri="http://purl.org/dc/dcmitype/"/>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purl.org/dc/elements/1.1/"/>
    <ds:schemaRef ds:uri="http://schemas.microsoft.com/office/infopath/2007/PartnerControls"/>
    <ds:schemaRef ds:uri="fc4ba4ca-1d04-4d37-96d2-c5531e4b575c"/>
    <ds:schemaRef ds:uri="http://www.w3.org/XML/1998/namespace"/>
    <ds:schemaRef ds:uri="69729d78-896d-40e7-bd34-ba4c321c1243"/>
    <ds:schemaRef ds:uri="b1e31bec-e15c-4a8a-ac14-7634bda598e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Overview</vt:lpstr>
      <vt:lpstr>Climate Promise 2</vt:lpstr>
      <vt:lpstr>NDC SP </vt:lpstr>
      <vt:lpstr>Overview (Until Q4-2023)</vt:lpstr>
      <vt:lpstr>Dropdown</vt:lpstr>
      <vt:lpstr>'Climate Promise 2'!Área_de_impresión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Reporte Climate Promise-NDC Support</dc:title>
  <dc:subject/>
  <dc:creator>Ankit Khanal</dc:creator>
  <cp:keywords/>
  <dc:description/>
  <cp:lastModifiedBy>Carolina Robles</cp:lastModifiedBy>
  <cp:revision/>
  <dcterms:created xsi:type="dcterms:W3CDTF">2022-11-01T05:01:33Z</dcterms:created>
  <dcterms:modified xsi:type="dcterms:W3CDTF">2026-06-26T14:45:27Z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0x010100155F732436BD414ABE4F9007290F88BC</vt:lpwstr>
  </property>
  <property fmtid="{D5CDD505-2E9C-101B-9397-08002B2CF9AE}" pid="3" name="MediaServiceImageTags">
    <vt:lpwstr/>
  </property>
</Properties>
</file>